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3" sheetId="841" r:id="rId4"/>
    <sheet name="7empregoINE3" sheetId="842" r:id="rId5"/>
    <sheet name="8desemprego_INE3" sheetId="843" r:id="rId6"/>
    <sheet name="9lay_off" sheetId="487" r:id="rId7"/>
    <sheet name="10desemprego_IEFP" sheetId="800" r:id="rId8"/>
    <sheet name="11desemprego_IEFP" sheetId="801" r:id="rId9"/>
    <sheet name="12fp_anexo C" sheetId="703" r:id="rId10"/>
    <sheet name="13empresarial" sheetId="845" r:id="rId11"/>
    <sheet name="14ganhos" sheetId="458" r:id="rId12"/>
    <sheet name="15salários" sheetId="502" r:id="rId13"/>
    <sheet name="16irct" sheetId="491" r:id="rId14"/>
    <sheet name="17acidentes" sheetId="844"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_xlnm._FilterDatabase" localSheetId="14" hidden="1">'17acidentes'!$A$18:$P$18</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'13empresarial'!$A$1:$P$83</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0" i="491" l="1"/>
  <c r="Q19" i="491"/>
  <c r="O10" i="491" l="1"/>
  <c r="N10" i="491"/>
  <c r="M10" i="491"/>
  <c r="L10" i="491"/>
  <c r="P10" i="491"/>
  <c r="M40" i="843" l="1"/>
  <c r="K40" i="843"/>
  <c r="I40" i="843"/>
  <c r="G40" i="843"/>
  <c r="E40" i="843"/>
  <c r="L45" i="842"/>
  <c r="J45" i="842"/>
  <c r="H45" i="842"/>
  <c r="F45" i="842"/>
  <c r="M43" i="842"/>
  <c r="K43" i="842"/>
  <c r="I43" i="842"/>
  <c r="G43" i="842"/>
  <c r="E43" i="842"/>
  <c r="N35" i="841"/>
  <c r="L35" i="841"/>
  <c r="J35" i="841"/>
  <c r="H35" i="841"/>
  <c r="F35" i="841"/>
  <c r="M33" i="841"/>
  <c r="K33" i="841"/>
  <c r="I33" i="841"/>
  <c r="G33" i="841"/>
  <c r="E33" i="841"/>
  <c r="N45" i="842" l="1"/>
  <c r="F46" i="842"/>
  <c r="J46" i="842"/>
  <c r="N46" i="842"/>
  <c r="H47" i="842"/>
  <c r="L47" i="842"/>
  <c r="F48" i="842"/>
  <c r="J48" i="842"/>
  <c r="N48" i="842"/>
  <c r="H49" i="842"/>
  <c r="L49" i="842"/>
  <c r="F50" i="842"/>
  <c r="J50" i="842"/>
  <c r="N50" i="842"/>
  <c r="H51" i="842"/>
  <c r="L51" i="842"/>
  <c r="F52" i="842"/>
  <c r="H46" i="842"/>
  <c r="L46" i="842"/>
  <c r="F47" i="842"/>
  <c r="J47" i="842"/>
  <c r="N47" i="842"/>
  <c r="H48" i="842"/>
  <c r="L48" i="842"/>
  <c r="F49" i="842"/>
  <c r="J49" i="842"/>
  <c r="N49" i="842"/>
  <c r="H50" i="842"/>
  <c r="L50" i="842"/>
  <c r="F51" i="842"/>
  <c r="J51" i="842"/>
  <c r="N51" i="842"/>
  <c r="H52" i="842"/>
  <c r="L52" i="842"/>
  <c r="F53" i="842"/>
  <c r="J53" i="842"/>
  <c r="N53" i="842"/>
  <c r="F55" i="842"/>
  <c r="J55" i="842"/>
  <c r="N55" i="842"/>
  <c r="H58" i="842"/>
  <c r="L58" i="842"/>
  <c r="F61" i="842"/>
  <c r="J61" i="842"/>
  <c r="N61" i="842"/>
  <c r="H64" i="842"/>
  <c r="L64" i="842"/>
  <c r="H36" i="841"/>
  <c r="L36" i="841"/>
  <c r="F67" i="842"/>
  <c r="J67" i="842"/>
  <c r="F39" i="841"/>
  <c r="J39" i="841"/>
  <c r="N39" i="841"/>
  <c r="H42" i="841"/>
  <c r="L42" i="841"/>
  <c r="F45" i="841"/>
  <c r="J45" i="841"/>
  <c r="N45" i="841"/>
  <c r="H48" i="841"/>
  <c r="L48" i="841"/>
  <c r="F51" i="841"/>
  <c r="J51" i="841"/>
  <c r="N51" i="841"/>
  <c r="H54" i="841"/>
  <c r="L54" i="841"/>
  <c r="F57" i="841"/>
  <c r="J57" i="841"/>
  <c r="N57" i="841"/>
  <c r="N67" i="842"/>
  <c r="F37" i="841"/>
  <c r="J37" i="841"/>
  <c r="N37" i="841"/>
  <c r="H38" i="841"/>
  <c r="L38" i="841"/>
  <c r="H40" i="841"/>
  <c r="L40" i="841"/>
  <c r="F41" i="841"/>
  <c r="J41" i="841"/>
  <c r="N41" i="841"/>
  <c r="F43" i="841"/>
  <c r="J43" i="841"/>
  <c r="N43" i="841"/>
  <c r="H44" i="841"/>
  <c r="L44" i="841"/>
  <c r="H46" i="841"/>
  <c r="L46" i="841"/>
  <c r="F47" i="841"/>
  <c r="J47" i="841"/>
  <c r="N47" i="841"/>
  <c r="F49" i="841"/>
  <c r="J49" i="841"/>
  <c r="N49" i="841"/>
  <c r="H50" i="841"/>
  <c r="L50" i="841"/>
  <c r="H52" i="841"/>
  <c r="L52" i="841"/>
  <c r="F53" i="841"/>
  <c r="J53" i="841"/>
  <c r="N53" i="841"/>
  <c r="F55" i="841"/>
  <c r="J55" i="841"/>
  <c r="N55" i="841"/>
  <c r="H56" i="841"/>
  <c r="L56" i="841"/>
  <c r="H58" i="841"/>
  <c r="L58" i="841"/>
  <c r="H54" i="842"/>
  <c r="L54" i="842"/>
  <c r="F57" i="842"/>
  <c r="J57" i="842"/>
  <c r="N57" i="842"/>
  <c r="H60" i="842"/>
  <c r="L60" i="842"/>
  <c r="F63" i="842"/>
  <c r="J63" i="842"/>
  <c r="N63" i="842"/>
  <c r="H66" i="842"/>
  <c r="L66" i="842"/>
  <c r="F36" i="841"/>
  <c r="J36" i="841"/>
  <c r="N36" i="841"/>
  <c r="H37" i="841"/>
  <c r="L37" i="841"/>
  <c r="F38" i="841"/>
  <c r="J38" i="841"/>
  <c r="N38" i="841"/>
  <c r="H39" i="841"/>
  <c r="L39" i="841"/>
  <c r="F40" i="841"/>
  <c r="J40" i="841"/>
  <c r="N40" i="841"/>
  <c r="H41" i="841"/>
  <c r="L41" i="841"/>
  <c r="F42" i="841"/>
  <c r="J42" i="841"/>
  <c r="N42" i="841"/>
  <c r="H43" i="841"/>
  <c r="L43" i="841"/>
  <c r="F44" i="841"/>
  <c r="J44" i="841"/>
  <c r="N44" i="841"/>
  <c r="H45" i="841"/>
  <c r="L45" i="841"/>
  <c r="F46" i="841"/>
  <c r="J46" i="841"/>
  <c r="N46" i="841"/>
  <c r="H47" i="841"/>
  <c r="L47" i="841"/>
  <c r="F48" i="841"/>
  <c r="J48" i="841"/>
  <c r="N48" i="841"/>
  <c r="H49" i="841"/>
  <c r="L49" i="841"/>
  <c r="F50" i="841"/>
  <c r="J50" i="841"/>
  <c r="N50" i="841"/>
  <c r="H51" i="841"/>
  <c r="L51" i="841"/>
  <c r="F52" i="841"/>
  <c r="J52" i="841"/>
  <c r="N52" i="841"/>
  <c r="H53" i="841"/>
  <c r="L53" i="841"/>
  <c r="F54" i="841"/>
  <c r="J54" i="841"/>
  <c r="N54" i="841"/>
  <c r="H55" i="841"/>
  <c r="L55" i="841"/>
  <c r="F56" i="841"/>
  <c r="J56" i="841"/>
  <c r="N56" i="841"/>
  <c r="H57" i="841"/>
  <c r="L57" i="841"/>
  <c r="F58" i="841"/>
  <c r="J58" i="841"/>
  <c r="N58" i="841"/>
  <c r="H56" i="842"/>
  <c r="L56" i="842"/>
  <c r="F59" i="842"/>
  <c r="J59" i="842"/>
  <c r="N59" i="842"/>
  <c r="H62" i="842"/>
  <c r="L62" i="842"/>
  <c r="F65" i="842"/>
  <c r="J65" i="842"/>
  <c r="N65" i="842"/>
  <c r="H68" i="842"/>
  <c r="L68" i="842"/>
  <c r="J52" i="842"/>
  <c r="N52" i="842"/>
  <c r="H53" i="842"/>
  <c r="L53" i="842"/>
  <c r="F54" i="842"/>
  <c r="J54" i="842"/>
  <c r="N54" i="842"/>
  <c r="H55" i="842"/>
  <c r="L55" i="842"/>
  <c r="F56" i="842"/>
  <c r="J56" i="842"/>
  <c r="N56" i="842"/>
  <c r="H57" i="842"/>
  <c r="L57" i="842"/>
  <c r="F58" i="842"/>
  <c r="J58" i="842"/>
  <c r="N58" i="842"/>
  <c r="H59" i="842"/>
  <c r="L59" i="842"/>
  <c r="F60" i="842"/>
  <c r="J60" i="842"/>
  <c r="N60" i="842"/>
  <c r="H61" i="842"/>
  <c r="L61" i="842"/>
  <c r="F62" i="842"/>
  <c r="J62" i="842"/>
  <c r="N62" i="842"/>
  <c r="H63" i="842"/>
  <c r="L63" i="842"/>
  <c r="F64" i="842"/>
  <c r="J64" i="842"/>
  <c r="N64" i="842"/>
  <c r="H65" i="842"/>
  <c r="L65" i="842"/>
  <c r="F66" i="842"/>
  <c r="J66" i="842"/>
  <c r="N66" i="842"/>
  <c r="H67" i="842"/>
  <c r="L67" i="842"/>
  <c r="F68" i="842"/>
  <c r="J68" i="842"/>
  <c r="N68" i="842"/>
  <c r="Q18" i="491" l="1"/>
  <c r="P19" i="491" l="1"/>
  <c r="P18" i="491"/>
  <c r="N24" i="458" l="1"/>
  <c r="H24" i="458"/>
  <c r="I24" i="458"/>
  <c r="J24" i="458"/>
  <c r="K24" i="458"/>
  <c r="L24" i="458"/>
  <c r="H25" i="458"/>
  <c r="I25" i="458"/>
  <c r="J25" i="458"/>
  <c r="K25" i="458"/>
  <c r="L25" i="458"/>
  <c r="H26" i="458"/>
  <c r="I26" i="458"/>
  <c r="J26" i="458"/>
  <c r="K26" i="458"/>
  <c r="L26" i="458"/>
  <c r="H27" i="458"/>
  <c r="I27" i="458"/>
  <c r="J27" i="458"/>
  <c r="K27" i="458"/>
  <c r="L27" i="458"/>
  <c r="C66" i="500" l="1"/>
  <c r="M27" i="458" l="1"/>
  <c r="M26" i="458"/>
  <c r="M25" i="458"/>
  <c r="M24" i="458"/>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 r="L35" i="7" l="1"/>
</calcChain>
</file>

<file path=xl/sharedStrings.xml><?xml version="1.0" encoding="utf-8"?>
<sst xmlns="http://schemas.openxmlformats.org/spreadsheetml/2006/main" count="1570" uniqueCount="628">
  <si>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</si>
  <si>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</si>
  <si>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</si>
  <si>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</si>
  <si>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</si>
  <si>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</si>
  <si>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</si>
  <si>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</si>
  <si>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</si>
  <si>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</si>
  <si>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</si>
  <si>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</si>
  <si>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</si>
  <si>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</si>
  <si>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</si>
  <si>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</si>
  <si>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</si>
  <si>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</si>
  <si>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</si>
  <si>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</si>
  <si>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</si>
  <si>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</si>
  <si>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</si>
  <si>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</si>
  <si>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</si>
  <si>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</si>
  <si>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</si>
  <si>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</si>
  <si>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</si>
  <si>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</si>
  <si>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</si>
  <si>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</si>
  <si>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</si>
  <si>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</si>
  <si>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</si>
  <si>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</si>
  <si>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</si>
  <si>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</si>
  <si>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</si>
  <si>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</si>
  <si>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</si>
  <si>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</si>
  <si>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</si>
  <si>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</si>
  <si>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</si>
  <si>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</si>
  <si>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</si>
  <si>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</si>
  <si>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</si>
  <si>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</si>
  <si>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</si>
  <si>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</si>
  <si>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</si>
  <si>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</si>
  <si>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</si>
  <si>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</si>
  <si>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</si>
  <si>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</si>
  <si>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</si>
  <si>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</si>
  <si>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</si>
  <si>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</si>
  <si>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</si>
  <si>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</si>
  <si>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</si>
  <si>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</si>
  <si>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</si>
  <si>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</si>
  <si>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</si>
  <si>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</si>
  <si>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</si>
  <si>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</si>
  <si>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</si>
  <si>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</si>
  <si>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</si>
  <si>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</si>
  <si>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</si>
  <si>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</si>
  <si>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</si>
  <si>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</si>
  <si>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</si>
  <si>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</si>
  <si>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</si>
  <si>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</si>
  <si>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</si>
  <si>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</si>
  <si>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</si>
  <si>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</si>
  <si>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</si>
  <si>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</si>
  <si>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</si>
  <si>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</si>
  <si>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</si>
  <si>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</si>
  <si>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</si>
  <si>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</si>
  <si>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</si>
  <si>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</si>
  <si>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</si>
  <si>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</si>
  <si>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</si>
  <si>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</si>
  <si>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</si>
  <si>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</si>
  <si>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</si>
  <si>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</si>
  <si>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</si>
  <si>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</si>
  <si>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</si>
  <si>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</si>
  <si>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</si>
  <si>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</si>
  <si>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</si>
  <si>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</si>
  <si>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</si>
  <si>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</si>
  <si>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</si>
  <si>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</si>
  <si>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</si>
  <si>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</si>
  <si>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</si>
  <si>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</si>
  <si>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</si>
  <si>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</si>
  <si>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</si>
  <si>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</si>
  <si>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</si>
  <si>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</si>
  <si>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</si>
  <si>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</si>
  <si>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</si>
  <si>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</si>
  <si>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</si>
  <si>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</si>
  <si>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</si>
  <si>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</si>
  <si>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</si>
  <si>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</si>
  <si>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</si>
  <si>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</si>
  <si>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</si>
  <si>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</si>
  <si>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</si>
  <si>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</si>
  <si>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</si>
  <si>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</si>
  <si>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</si>
  <si>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</si>
  <si>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</si>
  <si>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</si>
  <si>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</si>
  <si>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</si>
  <si>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</si>
  <si>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</si>
  <si>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</si>
  <si>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</si>
  <si>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</si>
  <si>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</si>
  <si>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</si>
  <si>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</si>
  <si>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</si>
  <si>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</si>
  <si>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</si>
  <si>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</si>
  <si>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</si>
  <si>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</si>
  <si>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</si>
  <si>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</si>
  <si>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</si>
  <si>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</si>
  <si>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</si>
  <si>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</si>
  <si>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</si>
  <si>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</si>
  <si>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</si>
  <si>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</si>
  <si>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</si>
  <si>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</si>
  <si>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</si>
  <si>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</si>
  <si>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</si>
  <si>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</si>
  <si>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</si>
  <si>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</si>
  <si>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</si>
  <si>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</si>
  <si>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</si>
  <si>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</si>
  <si>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</si>
  <si>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</si>
  <si>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</si>
  <si>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</si>
  <si>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</si>
  <si>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</si>
  <si>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</si>
  <si>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</si>
  <si>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</si>
  <si>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</si>
  <si>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</si>
  <si>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</si>
  <si>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</si>
  <si>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</si>
  <si>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</si>
  <si>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</si>
  <si>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</si>
  <si>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</si>
  <si>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</si>
  <si>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</si>
  <si>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</si>
  <si>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</si>
  <si>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</si>
  <si>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</si>
  <si>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</si>
  <si>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</si>
  <si>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</si>
  <si>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</si>
  <si>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</si>
  <si>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</si>
  <si>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</si>
  <si>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</si>
  <si>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</si>
  <si>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</si>
  <si>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</si>
  <si>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</si>
  <si>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</si>
  <si>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</si>
  <si>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</si>
  <si>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</si>
  <si>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</si>
  <si>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</si>
  <si>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</si>
  <si>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</si>
  <si>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</si>
  <si>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</si>
  <si>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</si>
  <si>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</si>
  <si>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</si>
  <si>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</si>
  <si>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</si>
  <si>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</si>
  <si>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</si>
  <si>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</si>
  <si>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</si>
  <si>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</si>
  <si>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</si>
  <si>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</si>
  <si>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</si>
  <si>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</si>
  <si>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</si>
  <si>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</si>
  <si>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</si>
  <si>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</si>
  <si>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</si>
  <si>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</si>
  <si>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</si>
  <si>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</si>
  <si>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</si>
  <si>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</si>
  <si>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</si>
  <si>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</si>
  <si>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</si>
  <si>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</si>
  <si>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</si>
  <si>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</si>
  <si>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</si>
  <si>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</si>
  <si>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</si>
  <si>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</si>
  <si>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</si>
  <si>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</si>
  <si>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</si>
  <si>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</si>
  <si>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</si>
  <si>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</si>
  <si>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</si>
  <si>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</si>
  <si>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</si>
  <si>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</si>
  <si>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</si>
  <si>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</si>
  <si>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</si>
  <si>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</si>
  <si>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</si>
  <si>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</si>
  <si>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</si>
  <si>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</si>
  <si>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</si>
  <si>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</si>
  <si>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</si>
  <si>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</si>
  <si>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</si>
  <si>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</si>
  <si>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</si>
  <si>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</si>
  <si>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</si>
  <si>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</si>
  <si>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</si>
  <si>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</si>
  <si>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</si>
  <si>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</si>
  <si>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</si>
  <si>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</si>
  <si>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</si>
  <si>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</si>
  <si>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</si>
  <si>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</si>
  <si>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</si>
  <si>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</si>
  <si>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</si>
  <si>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</si>
  <si>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</si>
  <si>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</si>
  <si>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</si>
  <si>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</si>
  <si>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</si>
  <si>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</si>
  <si>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</si>
  <si>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</si>
  <si>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</si>
  <si>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</si>
  <si>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</si>
  <si>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</si>
  <si>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</si>
  <si>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</si>
  <si>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</si>
  <si>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</si>
  <si>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</si>
  <si>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</si>
  <si>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</si>
  <si>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</si>
  <si>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</si>
  <si>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</si>
  <si>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</si>
  <si>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</si>
  <si>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</si>
  <si>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</si>
  <si>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</si>
  <si>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</si>
  <si>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</si>
  <si>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</si>
  <si>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</si>
  <si>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</si>
  <si>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</si>
  <si>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</si>
  <si>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</si>
  <si>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</si>
  <si>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</si>
  <si>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</si>
  <si>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</si>
  <si>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</si>
  <si>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</si>
  <si>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</si>
  <si>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</si>
  <si>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</si>
  <si>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</si>
  <si>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</si>
  <si>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</si>
  <si>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</si>
  <si>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</si>
  <si>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</si>
  <si>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</si>
  <si>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</si>
  <si>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</si>
  <si>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</si>
  <si>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</si>
  <si>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</si>
  <si>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</si>
  <si>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</si>
  <si>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</si>
  <si>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</si>
  <si>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</si>
  <si>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</si>
  <si>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</si>
  <si>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</si>
  <si>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</si>
  <si>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</si>
  <si>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</si>
  <si>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</si>
  <si>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</si>
  <si>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</si>
  <si>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</si>
  <si>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</si>
  <si>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</si>
  <si>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</si>
  <si>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</si>
  <si>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</si>
  <si>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</si>
  <si>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</si>
  <si>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</si>
  <si>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</si>
  <si>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</si>
  <si>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</si>
  <si>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</si>
  <si>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</si>
  <si>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</si>
  <si>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</si>
  <si>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</si>
  <si>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</si>
  <si>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</si>
  <si>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</si>
  <si>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</si>
  <si>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</si>
  <si>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</si>
  <si>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</si>
  <si>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</si>
  <si>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</si>
  <si>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</si>
  <si>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</si>
  <si>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</si>
  <si>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</si>
  <si>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</si>
  <si>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</si>
  <si>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</si>
  <si>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</si>
  <si>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</si>
  <si>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</si>
  <si>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</si>
  <si>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</si>
  <si>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</si>
  <si>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</si>
  <si>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</si>
  <si>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</si>
  <si>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</si>
  <si>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</si>
  <si>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</si>
  <si>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</si>
  <si>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</si>
  <si>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</si>
  <si>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</si>
  <si>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</si>
  <si>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</si>
  <si>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</si>
  <si>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</si>
  <si>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</si>
  <si>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</si>
  <si>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</si>
  <si>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</si>
  <si>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</si>
  <si>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</si>
  <si>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</si>
  <si>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</si>
  <si>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</si>
  <si>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</si>
  <si>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</si>
  <si>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</si>
  <si>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</si>
  <si>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</si>
  <si>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</si>
  <si>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</si>
  <si>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</si>
  <si>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</si>
  <si>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</si>
  <si>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</si>
  <si>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</si>
  <si>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</si>
  <si>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</si>
  <si>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</si>
  <si>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</si>
  <si>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</si>
  <si>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</si>
  <si>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</si>
  <si>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</si>
  <si>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</si>
  <si>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</si>
  <si>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</si>
  <si>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</si>
  <si>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</si>
  <si>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</si>
  <si>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</si>
  <si>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</si>
  <si>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</si>
  <si>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</si>
  <si>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</si>
  <si>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</si>
  <si>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</si>
  <si>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</si>
  <si>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</si>
  <si>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</si>
  <si>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</si>
  <si>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</si>
  <si>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</si>
  <si>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</si>
  <si>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</si>
  <si>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</si>
  <si>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</si>
  <si>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</si>
  <si>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</si>
  <si>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</si>
  <si>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</si>
  <si>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</si>
  <si>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</si>
  <si>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</si>
  <si>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</si>
  <si>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</si>
  <si>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</si>
  <si>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</si>
  <si>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</si>
  <si>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</si>
  <si>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</si>
  <si>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</si>
  <si>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</si>
  <si>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fonte: GEP/MTSSS, Acidentes de Trabalho.</t>
  </si>
  <si>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</si>
  <si>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</si>
  <si>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</si>
  <si>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</si>
  <si>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</si>
  <si>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</si>
  <si>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</si>
  <si>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 xml:space="preserve">fonte:  GEP/MTSSS, Quadros de Pessoal.               </t>
    </r>
    <r>
      <rPr>
        <b/>
        <sz val="7"/>
        <color theme="7"/>
        <rFont val="Arial"/>
        <family val="2"/>
      </rPr>
      <t xml:space="preserve"> </t>
    </r>
    <r>
      <rPr>
        <b/>
        <sz val="8"/>
        <color theme="7"/>
        <rFont val="Arial"/>
        <family val="2"/>
      </rPr>
      <t>Mais informação em:  http://www.gep.mtsss.gov.pt</t>
    </r>
  </si>
  <si>
    <t>Decisão de arbitragem (DA)</t>
  </si>
  <si>
    <t>abril
2017</t>
  </si>
  <si>
    <t>acidentes de trabalho  - indicadores globais</t>
  </si>
  <si>
    <t xml:space="preserve"> acidentes de trabalho</t>
  </si>
  <si>
    <t>acidentes de trabalho não mortais com ausências</t>
  </si>
  <si>
    <t>dias de trabalho perdidos</t>
  </si>
  <si>
    <t>mortais</t>
  </si>
  <si>
    <t>Fazendo uma análise por sexo, na Zona Euro,  verifica-se que a Grécia e a Espanha são os países com a maior diferença, entre a taxa de desemprego das mulheres e dos homens.</t>
  </si>
  <si>
    <t>(outubro)</t>
  </si>
  <si>
    <r>
      <t>total</t>
    </r>
    <r>
      <rPr>
        <vertAlign val="superscript"/>
        <sz val="8"/>
        <color indexed="63"/>
        <rFont val="Arial"/>
        <family val="2"/>
      </rPr>
      <t xml:space="preserve"> </t>
    </r>
  </si>
  <si>
    <t>1 a 9 pessoas</t>
  </si>
  <si>
    <t>10 a 49 pessoas</t>
  </si>
  <si>
    <t>50 a 249 pessoas</t>
  </si>
  <si>
    <t>250 e + pessoas</t>
  </si>
  <si>
    <t>Santarem</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</si>
  <si>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</si>
  <si>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</si>
  <si>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</si>
  <si>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</si>
  <si>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</si>
  <si>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</si>
  <si>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Em Portugal a taxa de desemprego (6,7 %) diminuiu 0,3 p.p., relativamente ao mês anterior.</t>
  </si>
  <si>
    <t xml:space="preserve">República Checa (2,4 %), Alemanha (3,4 %) e Hungria (3,6 %) apresentam as taxas de desemprego mais baixas; a Grécia (20,2 %) e a Espanha (15,2 %) são os estados membros com valores  mais elevados. </t>
  </si>
  <si>
    <t>A taxa de desemprego para o grupo etário &lt;25 anos apresenta o valor mais baixo na Malta (5,5 %), registando o valor mais elevado na Grécia (42,3 %). Em Portugal,   regista-se   o  valor  de 19,6 %.</t>
  </si>
  <si>
    <t xml:space="preserve"> nota: Estónia e Hungria - maio de 2018; Grécia e Reino Unido - abril de 2018.             : valor não disponível.       
</t>
  </si>
  <si>
    <t>não mortais</t>
  </si>
  <si>
    <t>acidentes de trabalho - profissão e nacionalidade</t>
  </si>
  <si>
    <t>portu-gueses</t>
  </si>
  <si>
    <t>estran-geiros</t>
  </si>
  <si>
    <t>ignora-da</t>
  </si>
  <si>
    <t>11 Rep.poder leg. órg. ex.,dirig. sup.a. púb.,org.esp.,dir.e gest. emp.</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</si>
  <si>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</si>
  <si>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</si>
  <si>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</si>
  <si>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</si>
  <si>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</si>
  <si>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</si>
  <si>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</si>
  <si>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</si>
  <si>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</si>
  <si>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</si>
  <si>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</si>
  <si>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</si>
  <si>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</si>
  <si>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</si>
  <si>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</si>
  <si>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</si>
  <si>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</si>
  <si>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</si>
  <si>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</si>
  <si>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</si>
  <si>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</si>
  <si>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</si>
  <si>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</si>
  <si>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</si>
  <si>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</si>
  <si>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</si>
  <si>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</si>
  <si>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</si>
  <si>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</si>
  <si>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</si>
  <si>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</si>
  <si>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</si>
  <si>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</si>
  <si>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</si>
  <si>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</si>
  <si>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</si>
  <si>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</si>
  <si>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</si>
  <si>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</si>
  <si>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</si>
  <si>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r>
      <rPr>
        <b/>
        <sz val="7"/>
        <color indexed="63"/>
        <rFont val="Arial"/>
        <family val="2"/>
      </rPr>
      <t xml:space="preserve">nota: </t>
    </r>
    <r>
      <rPr>
        <sz val="7"/>
        <color indexed="63"/>
        <rFont val="Arial"/>
        <family val="2"/>
      </rPr>
      <t>Os dados apresentados não incluem acidentes de trajeto.</t>
    </r>
  </si>
  <si>
    <t xml:space="preserve">Mais informação em:  </t>
  </si>
  <si>
    <r>
      <t xml:space="preserve">TCO </t>
    </r>
    <r>
      <rPr>
        <b/>
        <vertAlign val="superscript"/>
        <sz val="10"/>
        <rFont val="Arial"/>
        <family val="2"/>
      </rPr>
      <t>(1)</t>
    </r>
    <r>
      <rPr>
        <b/>
        <sz val="10"/>
        <rFont val="Arial"/>
        <family val="2"/>
      </rPr>
      <t xml:space="preserve"> por distrito, regime de duração do trabalho e dimensão do estabelecimento</t>
    </r>
  </si>
  <si>
    <t>(1) nos estabelecimentos            (2) dos trabalhadores por conta de outrem a tempo completo, que auferiram remuneração completa no período de referência.</t>
  </si>
  <si>
    <t>14 de agosto de 2018</t>
  </si>
  <si>
    <t>Em junho de 2018, a taxa de desemprego na Zona Euro manteve-se inalterada nos 8,3 %, face ao mês anterior.</t>
  </si>
  <si>
    <t>2017</t>
  </si>
  <si>
    <t>52-Vendedores</t>
  </si>
  <si>
    <t>93-Trab.n/qual. i.ext.,const.,i.transf. e transp.</t>
  </si>
  <si>
    <t>91-Trabalhadores de limpeza</t>
  </si>
  <si>
    <t>51-Trab. serviços pessoais</t>
  </si>
  <si>
    <t xml:space="preserve">41-Emp. escrit., secret.e oper. proc. dados </t>
  </si>
  <si>
    <t>71-Trab.qualif.constr. e sim., exc.electric.</t>
  </si>
  <si>
    <t xml:space="preserve">  Transportes de passageiros por mar e vias interiores navegáveis</t>
  </si>
  <si>
    <t xml:space="preserve">  Seguros relacionados com os transportes   </t>
  </si>
  <si>
    <t xml:space="preserve">  Transportes aéreos de passageiros  </t>
  </si>
  <si>
    <t xml:space="preserve">  Serviços culturais  </t>
  </si>
  <si>
    <t xml:space="preserve">  Frutas  </t>
  </si>
  <si>
    <t xml:space="preserve">  Cerveja  </t>
  </si>
  <si>
    <t xml:space="preserve">  Combustíveis sólidos  </t>
  </si>
  <si>
    <t xml:space="preserve">  Outros artigos e acessórios de vestuário  </t>
  </si>
  <si>
    <t xml:space="preserve">  Equipamento para receção, registo e reprodução de som e imagem</t>
  </si>
  <si>
    <t xml:space="preserve">  Outros aparelhos, artigos e produtos para cuidados pessoais</t>
  </si>
  <si>
    <t xml:space="preserve">         … em junho </t>
  </si>
  <si>
    <t>notas: dados sujeitos a atualizações; situação da base de dados a 30/junho/2018.</t>
  </si>
  <si>
    <t>(3)</t>
  </si>
  <si>
    <t>notas: dados sujeitos a atualizações; situação da base de dados 1/julho/2018.</t>
  </si>
  <si>
    <t>notas: dados sujeitos a atualizações;   a partir de 2005 apenas são contabilizados beneficiários com lançamento cujo o motivo tenha sido "concessão normal".;  (a) DLD - Desempregados de Longa Duração".</t>
  </si>
  <si>
    <t>notas: dados sujeitos a atualizações .</t>
  </si>
  <si>
    <t>junho de 2018</t>
  </si>
  <si>
    <t>:</t>
  </si>
  <si>
    <t>fonte:  Eurostat, dados extraídos em 31/07/2018.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</si>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</sst>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9" formatCode="#,##0;###0;\-"/>
  </numFmts>
  <fonts count="145"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u/>
      <sz val="8"/>
      <color theme="7"/>
      <name val="Arial"/>
      <family val="2"/>
    </font>
    <font>
      <b/>
      <sz val="10"/>
      <color theme="7"/>
      <name val="Arial"/>
      <family val="2"/>
    </font>
    <font>
      <sz val="6"/>
      <color indexed="63"/>
      <name val="Small Fonts"/>
      <family val="2"/>
    </font>
    <font>
      <sz val="8"/>
      <color rgb="FF000000"/>
      <name val="Arial"/>
      <family val="2"/>
    </font>
    <font>
      <sz val="7"/>
      <color rgb="FF00000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17">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674">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6" fillId="27" borderId="78" xfId="40" applyNumberFormat="1" applyFont="1" applyFill="1" applyBorder="1" applyAlignment="1">
      <alignment horizontal="right" wrapText="1" indent="1"/>
    </xf>
    <xf numFmtId="167" fontId="18" fillId="27" borderId="78"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8"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8"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8"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8"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8"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7" fontId="132" fillId="26" borderId="68" xfId="0" applyNumberFormat="1" applyFont="1" applyFill="1" applyBorder="1" applyAlignment="1">
      <alignment horizontal="right" indent="1"/>
    </xf>
    <xf numFmtId="167" fontId="133" fillId="26" borderId="0" xfId="62" applyNumberFormat="1" applyFont="1" applyFill="1" applyBorder="1" applyAlignment="1">
      <alignment horizontal="right" indent="1"/>
    </xf>
    <xf numFmtId="167" fontId="133" fillId="26" borderId="77" xfId="62" applyNumberFormat="1" applyFont="1" applyFill="1" applyBorder="1" applyAlignment="1">
      <alignment horizontal="right" indent="1"/>
    </xf>
    <xf numFmtId="167" fontId="132"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20" fillId="0" borderId="0" xfId="0" applyFont="1" applyAlignment="1"/>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6" fillId="25" borderId="0" xfId="62" applyFont="1" applyFill="1" applyBorder="1" applyAlignment="1">
      <alignment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1" fontId="17" fillId="26" borderId="0" xfId="70" applyNumberFormat="1" applyFont="1" applyFill="1" applyBorder="1" applyAlignment="1">
      <alignment horizontal="center" vertical="center" wrapText="1"/>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8" fillId="25" borderId="0" xfId="62" applyFill="1" applyAlignment="1"/>
    <xf numFmtId="0" fontId="8" fillId="0" borderId="0" xfId="62" applyAlignment="1"/>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0" fontId="8" fillId="0" borderId="0" xfId="62" applyBorder="1" applyAlignment="1"/>
    <xf numFmtId="0" fontId="22" fillId="25" borderId="48" xfId="63" applyFont="1" applyFill="1" applyBorder="1" applyAlignment="1">
      <alignment horizontal="right"/>
    </xf>
    <xf numFmtId="0" fontId="77" fillId="25" borderId="0" xfId="63" applyFont="1" applyFill="1" applyAlignment="1"/>
    <xf numFmtId="0" fontId="77" fillId="25" borderId="0" xfId="63" applyFont="1" applyFill="1" applyBorder="1" applyAlignment="1"/>
    <xf numFmtId="0" fontId="77" fillId="26" borderId="0" xfId="63" applyFont="1" applyFill="1" applyAlignment="1"/>
    <xf numFmtId="4" fontId="76" fillId="27" borderId="0" xfId="40" applyNumberFormat="1" applyFont="1" applyFill="1" applyBorder="1" applyAlignment="1">
      <alignment horizontal="right" wrapText="1"/>
    </xf>
    <xf numFmtId="0" fontId="77" fillId="0" borderId="0" xfId="63" applyFont="1" applyAlignment="1"/>
    <xf numFmtId="0" fontId="76" fillId="27" borderId="0" xfId="66" applyFont="1" applyFill="1" applyBorder="1" applyAlignment="1">
      <alignment horizontal="left" indent="1"/>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35" fillId="25" borderId="0" xfId="63" applyFont="1" applyFill="1" applyBorder="1" applyAlignment="1">
      <alignment horizontal="left" vertical="center"/>
    </xf>
    <xf numFmtId="0" fontId="8" fillId="26" borderId="0" xfId="63" applyFill="1" applyBorder="1" applyAlignment="1"/>
    <xf numFmtId="0" fontId="17" fillId="25" borderId="57" xfId="62" applyFont="1" applyFill="1" applyBorder="1" applyAlignment="1">
      <alignment horizontal="center"/>
    </xf>
    <xf numFmtId="0" fontId="17" fillId="25" borderId="12" xfId="0" applyFont="1" applyFill="1" applyBorder="1" applyAlignment="1">
      <alignment horizontal="center" wrapText="1"/>
    </xf>
    <xf numFmtId="167" fontId="133" fillId="26" borderId="10" xfId="62" applyNumberFormat="1" applyFont="1" applyFill="1" applyBorder="1" applyAlignment="1">
      <alignment horizontal="right" indent="1"/>
    </xf>
    <xf numFmtId="177" fontId="29" fillId="27" borderId="69" xfId="220" applyNumberFormat="1" applyFont="1" applyFill="1" applyBorder="1" applyAlignment="1">
      <alignment horizontal="center" wrapText="1"/>
    </xf>
    <xf numFmtId="167" fontId="76" fillId="26" borderId="77" xfId="62" applyNumberFormat="1" applyFont="1" applyFill="1" applyBorder="1" applyAlignment="1">
      <alignment horizontal="right" indent="1"/>
    </xf>
    <xf numFmtId="165" fontId="9" fillId="25" borderId="68" xfId="0" applyNumberFormat="1" applyFont="1" applyFill="1" applyBorder="1" applyAlignment="1">
      <alignment horizontal="right" indent="1"/>
    </xf>
    <xf numFmtId="0" fontId="17" fillId="25" borderId="12" xfId="62" applyFont="1" applyFill="1" applyBorder="1" applyAlignment="1">
      <alignment horizontal="center"/>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22" fillId="26" borderId="0" xfId="63" applyFont="1" applyFill="1" applyBorder="1" applyAlignment="1">
      <alignment horizontal="left"/>
    </xf>
    <xf numFmtId="0" fontId="8" fillId="25" borderId="0" xfId="72" applyFill="1" applyBorder="1"/>
    <xf numFmtId="0" fontId="11" fillId="25" borderId="19" xfId="72" applyFont="1" applyFill="1" applyBorder="1"/>
    <xf numFmtId="0" fontId="11" fillId="25" borderId="0" xfId="72" applyFont="1" applyFill="1" applyBorder="1"/>
    <xf numFmtId="0" fontId="11" fillId="25" borderId="19" xfId="72" applyFont="1" applyFill="1" applyBorder="1" applyAlignment="1">
      <alignment vertical="center"/>
    </xf>
    <xf numFmtId="3" fontId="11" fillId="25" borderId="0" xfId="72" applyNumberFormat="1" applyFont="1" applyFill="1" applyBorder="1"/>
    <xf numFmtId="0" fontId="11" fillId="25" borderId="19" xfId="72" applyFont="1" applyFill="1" applyBorder="1" applyAlignment="1"/>
    <xf numFmtId="0" fontId="11" fillId="25" borderId="0" xfId="72" applyFont="1" applyFill="1" applyBorder="1" applyAlignment="1"/>
    <xf numFmtId="0" fontId="20" fillId="0" borderId="0" xfId="71" applyFont="1" applyFill="1" applyBorder="1" applyAlignment="1">
      <alignment horizontal="center" vertical="center"/>
    </xf>
    <xf numFmtId="0" fontId="15" fillId="25" borderId="0" xfId="62" applyFont="1" applyFill="1" applyBorder="1" applyAlignment="1">
      <alignment horizontal="left" vertical="center"/>
    </xf>
    <xf numFmtId="0" fontId="8" fillId="25" borderId="19" xfId="72" applyFill="1" applyBorder="1" applyAlignment="1">
      <alignment vertical="center"/>
    </xf>
    <xf numFmtId="0" fontId="8" fillId="25" borderId="0" xfId="72" applyFill="1" applyBorder="1" applyAlignment="1">
      <alignment vertical="center"/>
    </xf>
    <xf numFmtId="3" fontId="86" fillId="26" borderId="0" xfId="71" applyNumberFormat="1" applyFont="1" applyFill="1" applyBorder="1" applyAlignment="1">
      <alignment horizontal="right" vertical="center"/>
    </xf>
    <xf numFmtId="0" fontId="77" fillId="25" borderId="0" xfId="63" applyFont="1" applyFill="1" applyAlignment="1">
      <alignment horizontal="left" vertical="top"/>
    </xf>
    <xf numFmtId="0" fontId="77" fillId="25" borderId="0" xfId="63" applyFont="1" applyFill="1" applyBorder="1" applyAlignment="1">
      <alignment horizontal="left" vertical="top"/>
    </xf>
    <xf numFmtId="0" fontId="22" fillId="26" borderId="0" xfId="63" applyFont="1" applyFill="1" applyBorder="1" applyAlignment="1">
      <alignment horizontal="left" vertical="top"/>
    </xf>
    <xf numFmtId="0" fontId="76" fillId="27" borderId="0" xfId="40" applyFont="1" applyFill="1" applyBorder="1" applyAlignment="1">
      <alignment horizontal="left" vertical="top"/>
    </xf>
    <xf numFmtId="4" fontId="86" fillId="27" borderId="0" xfId="40" applyNumberFormat="1" applyFont="1" applyFill="1" applyBorder="1" applyAlignment="1">
      <alignment horizontal="right" vertical="top" wrapText="1"/>
    </xf>
    <xf numFmtId="0" fontId="22" fillId="25" borderId="0" xfId="63" applyFont="1" applyFill="1" applyBorder="1" applyAlignment="1">
      <alignment horizontal="right" vertical="top"/>
    </xf>
    <xf numFmtId="0" fontId="84" fillId="25" borderId="19" xfId="63" applyFont="1" applyFill="1" applyBorder="1" applyAlignment="1">
      <alignment horizontal="left" vertical="top"/>
    </xf>
    <xf numFmtId="0" fontId="77" fillId="26" borderId="0" xfId="63" applyFont="1" applyFill="1" applyAlignment="1">
      <alignment horizontal="left" vertical="top"/>
    </xf>
    <xf numFmtId="0" fontId="77" fillId="0" borderId="0" xfId="63" applyFont="1" applyAlignment="1">
      <alignment horizontal="left" vertical="top"/>
    </xf>
    <xf numFmtId="1" fontId="17" fillId="26" borderId="12" xfId="63" applyNumberFormat="1" applyFont="1" applyFill="1" applyBorder="1" applyAlignment="1">
      <alignment horizontal="center" vertical="center" wrapText="1"/>
    </xf>
    <xf numFmtId="1" fontId="17" fillId="26" borderId="82" xfId="63" applyNumberFormat="1" applyFont="1" applyFill="1" applyBorder="1" applyAlignment="1">
      <alignment horizontal="center" vertical="center" wrapText="1"/>
    </xf>
    <xf numFmtId="0" fontId="17" fillId="25" borderId="0" xfId="70" applyFont="1" applyFill="1" applyBorder="1" applyAlignment="1">
      <alignment horizontal="center" wrapText="1"/>
    </xf>
    <xf numFmtId="0" fontId="47" fillId="25" borderId="0" xfId="70" applyFont="1" applyFill="1" applyBorder="1" applyAlignment="1"/>
    <xf numFmtId="0" fontId="17" fillId="0" borderId="0" xfId="70" applyFont="1" applyBorder="1" applyAlignment="1">
      <alignment horizontal="center" wrapText="1"/>
    </xf>
    <xf numFmtId="0" fontId="17" fillId="26" borderId="19" xfId="70" applyFont="1" applyFill="1" applyBorder="1" applyAlignment="1">
      <alignment vertical="center" wrapText="1"/>
    </xf>
    <xf numFmtId="0" fontId="48" fillId="24" borderId="0" xfId="40" applyFont="1" applyFill="1" applyBorder="1" applyAlignment="1">
      <alignment horizontal="left" vertical="center"/>
    </xf>
    <xf numFmtId="3" fontId="142" fillId="26" borderId="0" xfId="63" applyNumberFormat="1" applyFont="1" applyFill="1" applyBorder="1" applyAlignment="1">
      <alignment horizontal="center"/>
    </xf>
    <xf numFmtId="3" fontId="142" fillId="26" borderId="0" xfId="63" applyNumberFormat="1" applyFont="1" applyFill="1" applyBorder="1" applyAlignment="1">
      <alignment horizontal="right"/>
    </xf>
    <xf numFmtId="3" fontId="141" fillId="48" borderId="0" xfId="63" applyNumberFormat="1" applyFont="1" applyFill="1" applyBorder="1" applyAlignment="1"/>
    <xf numFmtId="0" fontId="17" fillId="26" borderId="13" xfId="62" applyFont="1" applyFill="1" applyBorder="1" applyAlignment="1">
      <alignment horizontal="center" vertical="center"/>
    </xf>
    <xf numFmtId="0" fontId="18" fillId="24" borderId="0" xfId="40" applyFont="1" applyFill="1" applyBorder="1" applyAlignment="1" applyProtection="1">
      <alignment horizontal="left" indent="1"/>
    </xf>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23" xfId="227" applyFill="1" applyBorder="1" applyProtection="1"/>
    <xf numFmtId="0" fontId="8" fillId="25" borderId="22" xfId="227" applyFill="1" applyBorder="1" applyProtection="1"/>
    <xf numFmtId="0" fontId="8" fillId="25" borderId="20" xfId="227" applyFill="1" applyBorder="1" applyProtection="1"/>
    <xf numFmtId="0" fontId="8" fillId="0" borderId="0" xfId="227" applyBorder="1" applyProtection="1"/>
    <xf numFmtId="0" fontId="66" fillId="25" borderId="0" xfId="227" applyFont="1" applyFill="1" applyBorder="1" applyProtection="1"/>
    <xf numFmtId="0" fontId="8" fillId="25" borderId="0" xfId="227" applyFill="1" applyAlignment="1" applyProtection="1">
      <alignment vertical="center"/>
    </xf>
    <xf numFmtId="0" fontId="8" fillId="25" borderId="20" xfId="227" applyFill="1" applyBorder="1" applyAlignment="1" applyProtection="1">
      <alignment vertical="center"/>
    </xf>
    <xf numFmtId="0" fontId="81" fillId="26" borderId="15" xfId="227" applyFont="1" applyFill="1" applyBorder="1" applyAlignment="1" applyProtection="1">
      <alignment vertical="center"/>
    </xf>
    <xf numFmtId="0" fontId="102" fillId="26" borderId="16" xfId="227" applyFont="1" applyFill="1" applyBorder="1" applyAlignment="1" applyProtection="1">
      <alignment vertical="center"/>
    </xf>
    <xf numFmtId="0" fontId="102" fillId="26" borderId="17" xfId="227" applyFont="1" applyFill="1" applyBorder="1" applyAlignment="1" applyProtection="1">
      <alignment vertical="center"/>
    </xf>
    <xf numFmtId="0" fontId="8" fillId="0" borderId="0" xfId="227" applyAlignment="1" applyProtection="1">
      <alignment vertical="center"/>
      <protection locked="0"/>
    </xf>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0" xfId="227" applyFont="1" applyFill="1" applyProtection="1"/>
    <xf numFmtId="0" fontId="62" fillId="25" borderId="20" xfId="227" applyFont="1" applyFill="1" applyBorder="1" applyProtection="1"/>
    <xf numFmtId="0" fontId="62" fillId="0" borderId="0" xfId="227" applyFont="1" applyProtection="1">
      <protection locked="0"/>
    </xf>
    <xf numFmtId="0" fontId="19" fillId="25" borderId="0" xfId="227" applyFont="1" applyFill="1" applyBorder="1" applyProtection="1"/>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0" xfId="227" applyFont="1" applyFill="1" applyProtection="1"/>
    <xf numFmtId="0" fontId="63" fillId="25" borderId="20" xfId="227" applyFont="1" applyFill="1" applyBorder="1" applyProtection="1"/>
    <xf numFmtId="0" fontId="69" fillId="25" borderId="0" xfId="227" applyFont="1" applyFill="1" applyBorder="1" applyProtection="1"/>
    <xf numFmtId="0" fontId="63" fillId="0" borderId="0" xfId="227" applyFont="1" applyProtection="1">
      <protection locked="0"/>
    </xf>
    <xf numFmtId="0" fontId="22" fillId="0" borderId="0" xfId="227" applyFont="1" applyBorder="1" applyAlignment="1" applyProtection="1"/>
    <xf numFmtId="0" fontId="8" fillId="25" borderId="0" xfId="227" applyFill="1" applyBorder="1" applyAlignment="1" applyProtection="1">
      <alignment vertical="center"/>
    </xf>
    <xf numFmtId="167" fontId="76" fillId="25" borderId="0" xfId="227" applyNumberFormat="1" applyFont="1" applyFill="1" applyBorder="1" applyAlignment="1" applyProtection="1"/>
    <xf numFmtId="167" fontId="76" fillId="26" borderId="0" xfId="227" applyNumberFormat="1" applyFont="1" applyFill="1" applyBorder="1" applyAlignment="1" applyProtection="1"/>
    <xf numFmtId="167" fontId="17" fillId="25" borderId="0" xfId="227" applyNumberFormat="1" applyFont="1" applyFill="1" applyBorder="1" applyAlignment="1" applyProtection="1"/>
    <xf numFmtId="167" fontId="17" fillId="26" borderId="0" xfId="227" applyNumberFormat="1" applyFont="1" applyFill="1" applyBorder="1" applyAlignment="1" applyProtection="1"/>
    <xf numFmtId="0" fontId="47" fillId="25" borderId="0" xfId="227" applyFont="1" applyFill="1" applyProtection="1"/>
    <xf numFmtId="0" fontId="47" fillId="25" borderId="20" xfId="227" applyFont="1" applyFill="1" applyBorder="1" applyProtection="1"/>
    <xf numFmtId="0" fontId="12" fillId="25" borderId="0" xfId="227" applyFont="1" applyFill="1" applyBorder="1" applyProtection="1"/>
    <xf numFmtId="0" fontId="47" fillId="0" borderId="0" xfId="227" applyFont="1" applyProtection="1">
      <protection locked="0"/>
    </xf>
    <xf numFmtId="167" fontId="18" fillId="25" borderId="0" xfId="227" applyNumberFormat="1" applyFont="1" applyFill="1" applyBorder="1" applyAlignment="1" applyProtection="1"/>
    <xf numFmtId="167" fontId="18" fillId="26" borderId="0" xfId="227" applyNumberFormat="1" applyFont="1" applyFill="1" applyBorder="1" applyAlignment="1" applyProtection="1"/>
    <xf numFmtId="167" fontId="18" fillId="26" borderId="0" xfId="227" applyNumberFormat="1" applyFont="1" applyFill="1" applyBorder="1" applyAlignment="1" applyProtection="1">
      <alignment horizontal="right"/>
      <protection locked="0"/>
    </xf>
    <xf numFmtId="0" fontId="67" fillId="25" borderId="20" xfId="227" applyFont="1" applyFill="1" applyBorder="1" applyAlignment="1" applyProtection="1">
      <alignment horizontal="center"/>
    </xf>
    <xf numFmtId="0" fontId="35" fillId="25" borderId="0" xfId="227" applyFont="1" applyFill="1" applyBorder="1" applyProtection="1"/>
    <xf numFmtId="0" fontId="82" fillId="25" borderId="0" xfId="227" applyFont="1" applyFill="1" applyBorder="1" applyAlignment="1" applyProtection="1">
      <alignment horizontal="left" vertical="center"/>
    </xf>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8" fillId="0" borderId="18" xfId="227" applyFill="1" applyBorder="1" applyProtection="1"/>
    <xf numFmtId="0" fontId="17" fillId="25" borderId="0" xfId="227" applyFont="1" applyFill="1" applyBorder="1" applyAlignment="1" applyProtection="1">
      <alignment horizontal="right"/>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1" xfId="227" applyFill="1" applyBorder="1" applyProtection="1"/>
    <xf numFmtId="0" fontId="8" fillId="25" borderId="19" xfId="227" applyFill="1" applyBorder="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62" fillId="25" borderId="0" xfId="227" applyFont="1" applyFill="1" applyBorder="1" applyProtection="1"/>
    <xf numFmtId="167" fontId="76" fillId="26" borderId="0" xfId="227" applyNumberFormat="1" applyFont="1" applyFill="1" applyBorder="1" applyAlignment="1" applyProtection="1">
      <alignment horizontal="right"/>
    </xf>
    <xf numFmtId="0" fontId="17" fillId="27" borderId="0" xfId="40" applyFont="1" applyFill="1" applyBorder="1" applyAlignment="1" applyProtection="1">
      <alignment horizontal="left" indent="1"/>
    </xf>
    <xf numFmtId="167" fontId="17" fillId="26" borderId="0" xfId="227" applyNumberFormat="1" applyFont="1" applyFill="1" applyBorder="1" applyAlignment="1" applyProtection="1">
      <alignment horizontal="right"/>
    </xf>
    <xf numFmtId="0" fontId="19" fillId="25" borderId="0" xfId="227" applyFont="1" applyFill="1" applyBorder="1" applyAlignment="1" applyProtection="1">
      <alignment vertical="center"/>
    </xf>
    <xf numFmtId="167" fontId="18" fillId="26" borderId="0" xfId="227" applyNumberFormat="1" applyFont="1" applyFill="1" applyBorder="1" applyAlignment="1" applyProtection="1">
      <alignment horizontal="right"/>
    </xf>
    <xf numFmtId="169" fontId="61"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47" fillId="25" borderId="0" xfId="227" applyFont="1" applyFill="1" applyBorder="1" applyProtection="1"/>
    <xf numFmtId="0" fontId="20" fillId="30" borderId="19" xfId="227" applyFont="1" applyFill="1" applyBorder="1" applyAlignment="1" applyProtection="1">
      <alignment horizontal="center" vertical="center"/>
    </xf>
    <xf numFmtId="0" fontId="8" fillId="25" borderId="0" xfId="227" applyFill="1" applyBorder="1" applyAlignment="1" applyProtection="1">
      <alignment horizontal="left"/>
    </xf>
    <xf numFmtId="0" fontId="8" fillId="26" borderId="0" xfId="227" applyFill="1" applyProtection="1"/>
    <xf numFmtId="0" fontId="8" fillId="0" borderId="0" xfId="227" applyProtection="1"/>
    <xf numFmtId="0" fontId="15" fillId="25" borderId="23" xfId="227" applyFont="1" applyFill="1" applyBorder="1" applyAlignment="1" applyProtection="1">
      <alignment horizontal="left"/>
    </xf>
    <xf numFmtId="0" fontId="22" fillId="25" borderId="22" xfId="227" applyFont="1" applyFill="1" applyBorder="1" applyAlignment="1" applyProtection="1">
      <alignment horizontal="righ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81" fillId="26" borderId="15" xfId="227" applyFont="1" applyFill="1" applyBorder="1" applyAlignment="1" applyProtection="1"/>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27" fillId="0" borderId="0" xfId="227" applyFont="1" applyProtection="1">
      <protection locked="0"/>
    </xf>
    <xf numFmtId="0" fontId="27" fillId="25" borderId="20" xfId="227" applyFont="1" applyFill="1" applyBorder="1" applyProtection="1"/>
    <xf numFmtId="0" fontId="22" fillId="25" borderId="0" xfId="227" applyFont="1" applyFill="1" applyBorder="1" applyAlignment="1" applyProtection="1">
      <alignment horizontal="right"/>
    </xf>
    <xf numFmtId="164" fontId="17" fillId="25" borderId="0" xfId="227" applyNumberFormat="1" applyFont="1" applyFill="1" applyBorder="1" applyAlignment="1" applyProtection="1">
      <alignment horizontal="center"/>
    </xf>
    <xf numFmtId="164" fontId="61" fillId="25" borderId="0" xfId="227" applyNumberFormat="1" applyFont="1" applyFill="1" applyBorder="1" applyAlignment="1" applyProtection="1">
      <alignment horizontal="center"/>
    </xf>
    <xf numFmtId="0" fontId="61" fillId="25" borderId="0" xfId="227" applyFont="1" applyFill="1" applyBorder="1" applyAlignment="1" applyProtection="1">
      <alignment horizontal="left"/>
    </xf>
    <xf numFmtId="1" fontId="17" fillId="25" borderId="0" xfId="227" applyNumberFormat="1" applyFont="1" applyFill="1" applyBorder="1" applyAlignment="1" applyProtection="1">
      <alignment horizontal="center"/>
    </xf>
    <xf numFmtId="0" fontId="30" fillId="25" borderId="20" xfId="227" applyFont="1" applyFill="1" applyBorder="1" applyProtection="1"/>
    <xf numFmtId="0" fontId="116" fillId="25" borderId="0" xfId="227" applyFont="1" applyFill="1" applyProtection="1"/>
    <xf numFmtId="164" fontId="68" fillId="25" borderId="0" xfId="227" applyNumberFormat="1" applyFont="1" applyFill="1" applyBorder="1" applyAlignment="1" applyProtection="1">
      <alignment horizontal="center"/>
    </xf>
    <xf numFmtId="0" fontId="116" fillId="0" borderId="0" xfId="227" applyFont="1" applyProtection="1">
      <protection locked="0"/>
    </xf>
    <xf numFmtId="0" fontId="20" fillId="30" borderId="20" xfId="227" applyFont="1" applyFill="1" applyBorder="1" applyAlignment="1" applyProtection="1">
      <alignment horizontal="center" vertical="center"/>
    </xf>
    <xf numFmtId="0" fontId="15" fillId="25" borderId="22" xfId="62" applyFont="1" applyFill="1" applyBorder="1" applyAlignment="1">
      <alignment horizontal="left"/>
    </xf>
    <xf numFmtId="1" fontId="17" fillId="26" borderId="12" xfId="63" applyNumberFormat="1" applyFont="1" applyFill="1" applyBorder="1" applyAlignment="1">
      <alignment horizontal="center" vertical="center"/>
    </xf>
    <xf numFmtId="0" fontId="15" fillId="25" borderId="49" xfId="62" applyFont="1" applyFill="1" applyBorder="1" applyAlignment="1">
      <alignment horizontal="left"/>
    </xf>
    <xf numFmtId="0" fontId="88" fillId="25" borderId="0" xfId="71" applyFont="1" applyFill="1" applyBorder="1" applyAlignment="1">
      <alignment horizontal="left" vertical="center"/>
    </xf>
    <xf numFmtId="3" fontId="79" fillId="24" borderId="0" xfId="40" applyNumberFormat="1" applyFont="1" applyFill="1" applyBorder="1" applyAlignment="1">
      <alignment horizontal="left" vertical="center" wrapText="1" indent="1"/>
    </xf>
    <xf numFmtId="3" fontId="8" fillId="25" borderId="0" xfId="62" applyNumberFormat="1" applyFill="1" applyBorder="1"/>
    <xf numFmtId="0" fontId="138" fillId="25" borderId="0" xfId="62" applyFont="1" applyFill="1" applyBorder="1" applyAlignment="1">
      <alignment vertical="center"/>
    </xf>
    <xf numFmtId="0" fontId="17" fillId="25" borderId="0" xfId="78" applyFont="1" applyFill="1" applyBorder="1" applyAlignment="1">
      <alignment horizontal="center" vertical="center"/>
    </xf>
    <xf numFmtId="0" fontId="17" fillId="25" borderId="11" xfId="78" applyFont="1" applyFill="1" applyBorder="1" applyAlignment="1">
      <alignment horizontal="center" vertical="center"/>
    </xf>
    <xf numFmtId="0" fontId="17" fillId="25" borderId="11" xfId="78" applyFont="1" applyFill="1" applyBorder="1" applyAlignment="1">
      <alignment horizontal="center" vertical="center" wrapText="1"/>
    </xf>
    <xf numFmtId="3" fontId="76" fillId="26" borderId="0" xfId="71" applyNumberFormat="1" applyFont="1" applyFill="1" applyBorder="1" applyAlignment="1">
      <alignment horizontal="right" vertical="center"/>
    </xf>
    <xf numFmtId="3" fontId="53" fillId="0" borderId="0" xfId="62" applyNumberFormat="1" applyFont="1" applyAlignment="1">
      <alignment vertical="center"/>
    </xf>
    <xf numFmtId="0" fontId="143" fillId="27" borderId="0" xfId="40" applyFont="1" applyFill="1" applyBorder="1" applyAlignment="1">
      <alignment horizontal="left" vertical="center"/>
    </xf>
    <xf numFmtId="3" fontId="144" fillId="26" borderId="0" xfId="62" applyNumberFormat="1" applyFont="1" applyFill="1" applyBorder="1" applyAlignment="1">
      <alignment horizontal="right" vertical="center"/>
    </xf>
    <xf numFmtId="171" fontId="143" fillId="26" borderId="0" xfId="62" applyNumberFormat="1" applyFont="1" applyFill="1" applyBorder="1" applyAlignment="1">
      <alignment horizontal="right" vertical="center"/>
    </xf>
    <xf numFmtId="0" fontId="18" fillId="25" borderId="0" xfId="62" applyFont="1" applyFill="1" applyBorder="1" applyAlignment="1">
      <alignment wrapText="1"/>
    </xf>
    <xf numFmtId="0" fontId="22" fillId="25" borderId="0" xfId="62" applyFont="1" applyFill="1" applyBorder="1" applyAlignment="1">
      <alignment wrapText="1"/>
    </xf>
    <xf numFmtId="0" fontId="35" fillId="25" borderId="0" xfId="62" applyFont="1" applyFill="1" applyBorder="1" applyAlignment="1"/>
    <xf numFmtId="0" fontId="140" fillId="25" borderId="0" xfId="68" applyFont="1" applyFill="1" applyBorder="1" applyAlignment="1" applyProtection="1">
      <alignment horizontal="left"/>
    </xf>
    <xf numFmtId="179" fontId="86" fillId="27" borderId="0" xfId="40" applyNumberFormat="1" applyFont="1" applyFill="1" applyBorder="1" applyAlignment="1">
      <alignment horizontal="right" wrapText="1"/>
    </xf>
    <xf numFmtId="179" fontId="86" fillId="27" borderId="86" xfId="40" applyNumberFormat="1" applyFont="1" applyFill="1" applyBorder="1" applyAlignment="1">
      <alignment horizontal="right" wrapText="1"/>
    </xf>
    <xf numFmtId="0" fontId="8" fillId="26" borderId="0" xfId="63" applyFont="1" applyFill="1" applyAlignment="1"/>
    <xf numFmtId="0" fontId="47" fillId="25" borderId="0" xfId="70" applyFont="1" applyFill="1" applyBorder="1" applyAlignment="1">
      <alignment vertical="center"/>
    </xf>
    <xf numFmtId="0" fontId="76" fillId="24" borderId="0" xfId="66" applyFont="1" applyFill="1" applyBorder="1" applyAlignment="1">
      <alignment horizontal="left" vertical="center"/>
    </xf>
    <xf numFmtId="0" fontId="79" fillId="24" borderId="0" xfId="66" applyFont="1" applyFill="1" applyBorder="1" applyAlignment="1">
      <alignment horizontal="left" vertical="center"/>
    </xf>
    <xf numFmtId="179" fontId="88" fillId="27" borderId="0" xfId="40" applyNumberFormat="1" applyFont="1" applyFill="1" applyBorder="1" applyAlignment="1">
      <alignment horizontal="right" vertical="center" wrapText="1"/>
    </xf>
    <xf numFmtId="179" fontId="88" fillId="27" borderId="87" xfId="40" applyNumberFormat="1" applyFont="1" applyFill="1" applyBorder="1" applyAlignment="1">
      <alignment horizontal="right" vertical="center" wrapText="1"/>
    </xf>
    <xf numFmtId="0" fontId="84" fillId="25" borderId="19" xfId="63" applyFont="1" applyFill="1" applyBorder="1" applyAlignment="1">
      <alignment vertical="center"/>
    </xf>
    <xf numFmtId="179" fontId="86" fillId="27" borderId="0" xfId="40" applyNumberFormat="1" applyFont="1" applyFill="1" applyBorder="1" applyAlignment="1">
      <alignment horizontal="right" vertical="center" wrapText="1"/>
    </xf>
    <xf numFmtId="179" fontId="86" fillId="27" borderId="87" xfId="40" applyNumberFormat="1" applyFont="1" applyFill="1" applyBorder="1" applyAlignment="1">
      <alignment horizontal="right" vertical="center" wrapText="1"/>
    </xf>
    <xf numFmtId="0" fontId="24" fillId="25" borderId="0" xfId="63" applyFont="1" applyFill="1" applyBorder="1" applyAlignment="1">
      <alignment horizontal="center" vertical="center" wrapText="1"/>
    </xf>
    <xf numFmtId="0" fontId="53" fillId="25" borderId="0" xfId="63" applyFont="1" applyFill="1" applyBorder="1" applyAlignment="1">
      <alignment vertical="center"/>
    </xf>
    <xf numFmtId="3" fontId="86" fillId="26" borderId="0" xfId="63" applyNumberFormat="1" applyFont="1" applyFill="1" applyBorder="1" applyAlignment="1">
      <alignment vertical="center"/>
    </xf>
    <xf numFmtId="0" fontId="24" fillId="0" borderId="0" xfId="63" applyFont="1" applyBorder="1" applyAlignment="1">
      <alignment horizontal="center" vertical="center" wrapText="1"/>
    </xf>
    <xf numFmtId="0" fontId="17" fillId="25" borderId="0" xfId="63" applyFont="1" applyFill="1" applyBorder="1" applyAlignment="1">
      <alignment horizontal="left" vertical="center" wrapText="1"/>
    </xf>
    <xf numFmtId="0" fontId="47" fillId="25" borderId="0" xfId="63" applyFont="1" applyFill="1" applyBorder="1" applyAlignment="1">
      <alignment horizontal="left" vertical="center"/>
    </xf>
    <xf numFmtId="0" fontId="84" fillId="25" borderId="19" xfId="63" applyFont="1" applyFill="1" applyBorder="1" applyAlignment="1">
      <alignment horizontal="left" vertical="center"/>
    </xf>
    <xf numFmtId="3" fontId="86" fillId="26" borderId="0" xfId="63" applyNumberFormat="1" applyFont="1" applyFill="1" applyBorder="1" applyAlignment="1">
      <alignment horizontal="left" vertical="center"/>
    </xf>
    <xf numFmtId="0" fontId="17" fillId="0" borderId="0" xfId="63" applyFont="1" applyBorder="1" applyAlignment="1">
      <alignment horizontal="left" vertical="center" wrapText="1"/>
    </xf>
    <xf numFmtId="0" fontId="17" fillId="26" borderId="0" xfId="63" applyFont="1" applyFill="1" applyBorder="1" applyAlignment="1">
      <alignment horizontal="left" vertical="center" wrapText="1"/>
    </xf>
    <xf numFmtId="0" fontId="47" fillId="26" borderId="0" xfId="63" applyFont="1" applyFill="1" applyBorder="1" applyAlignment="1">
      <alignment horizontal="left" vertical="center"/>
    </xf>
    <xf numFmtId="0" fontId="17" fillId="26" borderId="0" xfId="70" applyFont="1" applyFill="1" applyBorder="1" applyAlignment="1">
      <alignment horizontal="left" vertical="center"/>
    </xf>
    <xf numFmtId="0" fontId="47" fillId="26" borderId="0" xfId="70" applyFont="1" applyFill="1" applyBorder="1" applyAlignment="1">
      <alignment horizontal="left" vertical="center"/>
    </xf>
    <xf numFmtId="0" fontId="17" fillId="0" borderId="0" xfId="70" applyFont="1" applyBorder="1" applyAlignment="1">
      <alignment horizontal="left" vertical="center"/>
    </xf>
    <xf numFmtId="0" fontId="8" fillId="26" borderId="0" xfId="63" applyFill="1" applyAlignment="1">
      <alignment horizontal="left" vertical="center"/>
    </xf>
    <xf numFmtId="0" fontId="8" fillId="26" borderId="0" xfId="63" applyFill="1" applyBorder="1" applyAlignment="1">
      <alignment horizontal="left" vertical="center"/>
    </xf>
    <xf numFmtId="0" fontId="8" fillId="0" borderId="0" xfId="63" applyAlignment="1">
      <alignment horizontal="left" vertical="center"/>
    </xf>
    <xf numFmtId="0" fontId="8" fillId="26" borderId="0" xfId="63" applyFill="1" applyAlignment="1">
      <alignment vertical="center"/>
    </xf>
    <xf numFmtId="0" fontId="8" fillId="0" borderId="0" xfId="63" applyAlignment="1">
      <alignment vertical="center"/>
    </xf>
    <xf numFmtId="165" fontId="62" fillId="0" borderId="0" xfId="227" applyNumberFormat="1" applyFont="1" applyProtection="1">
      <protection locked="0"/>
    </xf>
    <xf numFmtId="3" fontId="119" fillId="26" borderId="0" xfId="70" applyNumberFormat="1" applyFont="1" applyFill="1" applyBorder="1" applyAlignment="1" applyProtection="1">
      <alignment horizontal="right"/>
      <protection locked="0"/>
    </xf>
    <xf numFmtId="0" fontId="18" fillId="36" borderId="0" xfId="62" applyFont="1" applyFill="1" applyBorder="1" applyAlignment="1">
      <alignment vertical="center" wrapText="1"/>
    </xf>
    <xf numFmtId="0" fontId="18" fillId="36" borderId="0" xfId="62" applyFont="1" applyFill="1" applyBorder="1" applyAlignment="1"/>
    <xf numFmtId="0" fontId="18" fillId="36" borderId="0" xfId="62" applyFont="1" applyFill="1" applyBorder="1" applyAlignment="1">
      <alignment vertical="center"/>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8" fillId="36" borderId="0" xfId="40" applyNumberFormat="1" applyFont="1" applyFill="1" applyBorder="1" applyAlignment="1">
      <alignment horizontal="justify" wrapText="1"/>
    </xf>
    <xf numFmtId="164" fontId="34"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3" fillId="32" borderId="0" xfId="62" applyFont="1" applyFill="1" applyBorder="1" applyAlignment="1">
      <alignment horizontal="left" wrapText="1"/>
    </xf>
    <xf numFmtId="164" fontId="34" fillId="36" borderId="61" xfId="40" applyNumberFormat="1" applyFont="1" applyFill="1" applyBorder="1" applyAlignment="1">
      <alignment horizontal="left" vertical="center" wrapText="1"/>
    </xf>
    <xf numFmtId="0" fontId="49" fillId="36" borderId="0" xfId="62" applyFont="1" applyFill="1" applyAlignment="1">
      <alignment horizontal="center" vertical="center"/>
    </xf>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227" applyFont="1" applyFill="1" applyBorder="1" applyAlignment="1" applyProtection="1">
      <alignment horizontal="left"/>
    </xf>
    <xf numFmtId="173" fontId="18" fillId="25" borderId="0" xfId="227" applyNumberFormat="1" applyFont="1" applyFill="1" applyBorder="1" applyAlignment="1" applyProtection="1">
      <alignment horizontal="left"/>
    </xf>
    <xf numFmtId="0" fontId="22" fillId="0" borderId="0" xfId="227" applyFont="1" applyBorder="1" applyAlignment="1" applyProtection="1">
      <alignment vertical="top"/>
    </xf>
    <xf numFmtId="0" fontId="17" fillId="26" borderId="52" xfId="227" applyFont="1" applyFill="1" applyBorder="1" applyAlignment="1" applyProtection="1">
      <alignment horizontal="center"/>
    </xf>
    <xf numFmtId="168" fontId="18" fillId="24" borderId="0" xfId="4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0" fontId="22" fillId="25" borderId="0" xfId="227" applyFont="1" applyFill="1" applyBorder="1" applyAlignment="1" applyProtection="1">
      <alignment horizontal="right"/>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7" fontId="76" fillId="24" borderId="0" xfId="40" applyNumberFormat="1" applyFont="1" applyFill="1" applyBorder="1" applyAlignment="1" applyProtection="1">
      <alignment horizontal="right" wrapText="1" indent="2"/>
    </xf>
    <xf numFmtId="167" fontId="76" fillId="25" borderId="0" xfId="70" applyNumberFormat="1" applyFont="1" applyFill="1" applyBorder="1" applyAlignment="1" applyProtection="1">
      <alignment horizontal="right" indent="2"/>
    </xf>
    <xf numFmtId="167" fontId="76" fillId="26" borderId="0" xfId="70"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173" fontId="18" fillId="25" borderId="0" xfId="227" applyNumberFormat="1" applyFont="1" applyFill="1" applyBorder="1" applyAlignment="1" applyProtection="1">
      <alignment horizontal="right"/>
    </xf>
    <xf numFmtId="0" fontId="22" fillId="25" borderId="0" xfId="227" applyFont="1" applyFill="1" applyBorder="1" applyAlignment="1" applyProtection="1">
      <alignment vertical="top"/>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76" fillId="25" borderId="0" xfId="227" applyNumberFormat="1" applyFont="1" applyFill="1" applyBorder="1" applyAlignment="1" applyProtection="1">
      <alignment horizontal="right" indent="2"/>
    </xf>
    <xf numFmtId="167" fontId="76" fillId="26" borderId="0" xfId="227" applyNumberFormat="1" applyFont="1" applyFill="1" applyBorder="1" applyAlignment="1" applyProtection="1">
      <alignment horizontal="right" indent="2"/>
    </xf>
    <xf numFmtId="0" fontId="17" fillId="25" borderId="0"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26" borderId="0" xfId="227" applyNumberFormat="1" applyFont="1" applyFill="1" applyBorder="1" applyAlignment="1" applyProtection="1">
      <alignment horizontal="center"/>
    </xf>
    <xf numFmtId="0" fontId="82" fillId="25" borderId="0" xfId="227" applyFont="1" applyFill="1" applyBorder="1" applyAlignment="1" applyProtection="1">
      <alignment horizontal="center"/>
    </xf>
    <xf numFmtId="167" fontId="17" fillId="26" borderId="0" xfId="227" applyNumberFormat="1" applyFont="1" applyFill="1" applyBorder="1" applyAlignment="1" applyProtection="1">
      <alignment horizontal="center"/>
    </xf>
    <xf numFmtId="167" fontId="76" fillId="26" borderId="10" xfId="227" applyNumberFormat="1" applyFont="1" applyFill="1" applyBorder="1" applyAlignment="1" applyProtection="1">
      <alignment horizontal="center"/>
    </xf>
    <xf numFmtId="167" fontId="76" fillId="26" borderId="0" xfId="227" applyNumberFormat="1" applyFont="1" applyFill="1" applyBorder="1" applyAlignment="1" applyProtection="1">
      <alignment horizontal="center"/>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0" xfId="227" applyFont="1" applyFill="1" applyBorder="1" applyAlignment="1" applyProtection="1">
      <alignment horizontal="right" indent="6"/>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wrapText="1"/>
    </xf>
    <xf numFmtId="1" fontId="17" fillId="25" borderId="79" xfId="0" applyNumberFormat="1" applyFont="1" applyFill="1" applyBorder="1" applyAlignment="1">
      <alignment horizontal="center" wrapText="1"/>
    </xf>
    <xf numFmtId="0" fontId="22" fillId="25" borderId="0" xfId="62" applyFont="1" applyFill="1" applyBorder="1" applyAlignment="1">
      <alignment vertical="center"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8" fillId="26" borderId="13" xfId="0" applyFont="1" applyFill="1" applyBorder="1" applyAlignment="1">
      <alignment horizontal="center"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173" fontId="9" fillId="26" borderId="0" xfId="63" applyNumberFormat="1" applyFont="1" applyFill="1" applyBorder="1" applyAlignment="1">
      <alignment horizontal="right"/>
    </xf>
    <xf numFmtId="0" fontId="17" fillId="25" borderId="18" xfId="63" applyFont="1" applyFill="1" applyBorder="1" applyAlignment="1">
      <alignment horizontal="left" indent="6"/>
    </xf>
    <xf numFmtId="0" fontId="22" fillId="25" borderId="51" xfId="63" applyFont="1" applyFill="1" applyBorder="1" applyAlignment="1">
      <alignment horizontal="left" vertical="top"/>
    </xf>
    <xf numFmtId="0" fontId="22" fillId="25" borderId="0" xfId="63" applyFont="1" applyFill="1" applyBorder="1" applyAlignment="1">
      <alignment horizontal="left" vertical="top"/>
    </xf>
    <xf numFmtId="0" fontId="89" fillId="28" borderId="80" xfId="63" applyFont="1" applyFill="1" applyBorder="1" applyAlignment="1">
      <alignment horizontal="center" vertical="center"/>
    </xf>
    <xf numFmtId="0" fontId="141" fillId="28" borderId="81" xfId="63" applyFont="1" applyFill="1" applyBorder="1" applyAlignment="1">
      <alignment horizontal="center" vertical="center"/>
    </xf>
    <xf numFmtId="0" fontId="141" fillId="28" borderId="84" xfId="63" applyFont="1" applyFill="1" applyBorder="1" applyAlignment="1">
      <alignment horizontal="center" vertical="center"/>
    </xf>
    <xf numFmtId="0" fontId="141" fillId="28" borderId="85" xfId="63" applyFont="1" applyFill="1" applyBorder="1" applyAlignment="1">
      <alignment horizontal="center" vertical="center"/>
    </xf>
    <xf numFmtId="1" fontId="17" fillId="26" borderId="12" xfId="63" applyNumberFormat="1" applyFont="1" applyFill="1" applyBorder="1" applyAlignment="1">
      <alignment horizontal="center" vertical="center"/>
    </xf>
    <xf numFmtId="1" fontId="17" fillId="26" borderId="82" xfId="63" applyNumberFormat="1" applyFont="1" applyFill="1" applyBorder="1" applyAlignment="1">
      <alignment horizontal="center" vertical="center"/>
    </xf>
    <xf numFmtId="1" fontId="17" fillId="26" borderId="83" xfId="63" applyNumberFormat="1" applyFont="1" applyFill="1" applyBorder="1" applyAlignment="1">
      <alignment horizontal="center"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wrapText="1"/>
    </xf>
    <xf numFmtId="0" fontId="17" fillId="25" borderId="58" xfId="0" applyFont="1" applyFill="1" applyBorder="1" applyAlignment="1">
      <alignment horizontal="center" wrapText="1"/>
    </xf>
    <xf numFmtId="173"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17" fillId="25" borderId="0" xfId="70" applyFont="1" applyFill="1" applyBorder="1" applyAlignment="1">
      <alignment horizontal="left" indent="1"/>
    </xf>
    <xf numFmtId="0" fontId="118"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xf>
    <xf numFmtId="0" fontId="17" fillId="25" borderId="79" xfId="70" applyFont="1" applyFill="1" applyBorder="1" applyAlignment="1">
      <alignment horizontal="center"/>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121" fillId="25" borderId="0" xfId="70" applyFont="1" applyFill="1" applyBorder="1" applyAlignment="1">
      <alignment horizontal="justify"/>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4" fillId="25" borderId="13" xfId="62" applyFont="1" applyFill="1" applyBorder="1" applyAlignment="1">
      <alignment horizontal="center"/>
    </xf>
    <xf numFmtId="0" fontId="15" fillId="25" borderId="49" xfId="62" applyFont="1" applyFill="1" applyBorder="1" applyAlignment="1">
      <alignment horizontal="left"/>
    </xf>
    <xf numFmtId="3" fontId="76" fillId="27" borderId="0" xfId="40" applyNumberFormat="1" applyFont="1" applyFill="1" applyBorder="1" applyAlignment="1">
      <alignment horizontal="left" vertical="center" wrapText="1"/>
    </xf>
    <xf numFmtId="3" fontId="76" fillId="25" borderId="0" xfId="62" applyNumberFormat="1" applyFont="1" applyFill="1" applyBorder="1" applyAlignment="1">
      <alignment horizontal="right" vertical="center" indent="2"/>
    </xf>
    <xf numFmtId="0" fontId="15" fillId="25" borderId="51" xfId="62" applyFont="1" applyFill="1" applyBorder="1" applyAlignment="1">
      <alignment horizontal="left" vertical="top"/>
    </xf>
    <xf numFmtId="0" fontId="15" fillId="25" borderId="0" xfId="62" applyFont="1" applyFill="1" applyBorder="1" applyAlignment="1">
      <alignment horizontal="left" vertical="top"/>
    </xf>
    <xf numFmtId="3" fontId="79" fillId="25" borderId="0" xfId="62" applyNumberFormat="1" applyFont="1" applyFill="1" applyBorder="1" applyAlignment="1">
      <alignment horizontal="right" vertical="center" indent="2"/>
    </xf>
    <xf numFmtId="3" fontId="76" fillId="24" borderId="0" xfId="40" applyNumberFormat="1" applyFont="1" applyFill="1" applyBorder="1" applyAlignment="1">
      <alignment horizontal="left" vertical="center" wrapText="1"/>
    </xf>
    <xf numFmtId="0" fontId="89" fillId="25" borderId="0" xfId="62" applyFont="1" applyFill="1" applyBorder="1" applyAlignment="1">
      <alignment horizontal="right"/>
    </xf>
    <xf numFmtId="0" fontId="22" fillId="25" borderId="0" xfId="78" applyFont="1" applyFill="1" applyBorder="1" applyAlignment="1">
      <alignment horizontal="left" vertical="top"/>
    </xf>
    <xf numFmtId="0" fontId="17" fillId="25" borderId="12" xfId="78" applyFont="1" applyFill="1" applyBorder="1" applyAlignment="1">
      <alignment horizontal="center" vertical="center" wrapText="1"/>
    </xf>
    <xf numFmtId="0" fontId="22" fillId="25" borderId="0" xfId="62" applyFont="1" applyFill="1" applyBorder="1" applyAlignment="1">
      <alignment horizontal="left" wrapText="1"/>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3"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84" fillId="26" borderId="0" xfId="70" applyFont="1" applyFill="1" applyBorder="1" applyAlignment="1">
      <alignment horizontal="left"/>
    </xf>
    <xf numFmtId="0" fontId="119" fillId="24" borderId="0" xfId="40" applyFont="1" applyFill="1" applyBorder="1" applyAlignment="1">
      <alignment horizontal="left" vertical="top" wrapText="1"/>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118" fillId="24" borderId="0" xfId="40" applyFont="1" applyFill="1" applyBorder="1" applyAlignment="1">
      <alignment horizontal="left" vertical="center" wrapText="1" indent="1"/>
    </xf>
    <xf numFmtId="0" fontId="17" fillId="26" borderId="79" xfId="70" applyFont="1" applyFill="1" applyBorder="1" applyAlignment="1">
      <alignment horizontal="center"/>
    </xf>
    <xf numFmtId="3" fontId="84"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7" borderId="0" xfId="40" applyFont="1" applyFill="1" applyBorder="1" applyAlignment="1">
      <alignment horizontal="left"/>
    </xf>
    <xf numFmtId="173" fontId="44" fillId="25" borderId="0" xfId="70" applyNumberFormat="1" applyFont="1" applyFill="1" applyBorder="1" applyAlignment="1">
      <alignment horizontal="right"/>
    </xf>
    <xf numFmtId="0" fontId="119" fillId="27" borderId="19" xfId="40" applyFont="1" applyFill="1" applyBorder="1" applyAlignment="1">
      <alignment horizontal="left"/>
    </xf>
    <xf numFmtId="0" fontId="22" fillId="24" borderId="0" xfId="40" applyFont="1" applyFill="1" applyBorder="1" applyAlignment="1">
      <alignment horizontal="left" vertical="top" wrapText="1"/>
    </xf>
    <xf numFmtId="0" fontId="119" fillId="24" borderId="0" xfId="40"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23"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7" borderId="0" xfId="61" applyFont="1" applyFill="1" applyBorder="1" applyAlignment="1">
      <alignment horizontal="justify" vertical="center" wrapText="1"/>
    </xf>
    <xf numFmtId="0" fontId="0" fillId="0" borderId="0" xfId="51" applyFont="1" applyAlignment="1">
      <alignment horizontal="justify" vertical="top"/>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2017</c:v>
                  </c:pt>
                  <c:pt idx="7">
                    <c:v>2018</c:v>
                  </c:pt>
                </c:lvl>
              </c:multiLvlStrCache>
            </c:multiLvlStrRef>
          </c:cat>
          <c:val>
            <c:numRef>
              <c:f>'9lay_off'!$E$12:$Q$12</c:f>
              <c:numCache>
                <c:formatCode>0</c:formatCode>
                <c:ptCount val="13"/>
                <c:pt idx="0">
                  <c:v>39</c:v>
                </c:pt>
                <c:pt idx="1">
                  <c:v>39</c:v>
                </c:pt>
                <c:pt idx="2">
                  <c:v>32</c:v>
                </c:pt>
                <c:pt idx="3">
                  <c:v>29</c:v>
                </c:pt>
                <c:pt idx="4">
                  <c:v>24</c:v>
                </c:pt>
                <c:pt idx="5">
                  <c:v>42</c:v>
                </c:pt>
                <c:pt idx="6">
                  <c:v>49</c:v>
                </c:pt>
                <c:pt idx="7">
                  <c:v>48</c:v>
                </c:pt>
                <c:pt idx="8">
                  <c:v>53</c:v>
                </c:pt>
                <c:pt idx="9">
                  <c:v>60</c:v>
                </c:pt>
                <c:pt idx="10">
                  <c:v>47</c:v>
                </c:pt>
                <c:pt idx="11">
                  <c:v>41</c:v>
                </c:pt>
                <c:pt idx="12">
                  <c:v>36</c:v>
                </c:pt>
              </c:numCache>
            </c:numRef>
          </c:val>
        </c:ser>
        <c:dLbls>
          <c:showLegendKey val="0"/>
          <c:showVal val="0"/>
          <c:showCatName val="0"/>
          <c:showSerName val="0"/>
          <c:showPercent val="0"/>
          <c:showBubbleSize val="0"/>
        </c:dLbls>
        <c:gapWidth val="150"/>
        <c:axId val="186857728"/>
        <c:axId val="191291392"/>
      </c:barChart>
      <c:catAx>
        <c:axId val="18685772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91291392"/>
        <c:crosses val="autoZero"/>
        <c:auto val="1"/>
        <c:lblAlgn val="ctr"/>
        <c:lblOffset val="100"/>
        <c:tickLblSkip val="1"/>
        <c:tickMarkSkip val="1"/>
        <c:noMultiLvlLbl val="0"/>
      </c:catAx>
      <c:valAx>
        <c:axId val="1912913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685772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114439</c:v>
              </c:pt>
              <c:pt idx="1">
                <c:v>108749</c:v>
              </c:pt>
            </c:numLit>
          </c:val>
        </c:ser>
        <c:dLbls>
          <c:showLegendKey val="0"/>
          <c:showVal val="0"/>
          <c:showCatName val="0"/>
          <c:showSerName val="0"/>
          <c:showPercent val="0"/>
          <c:showBubbleSize val="0"/>
        </c:dLbls>
        <c:gapWidth val="120"/>
        <c:axId val="74169344"/>
        <c:axId val="74179328"/>
      </c:barChart>
      <c:catAx>
        <c:axId val="741693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4179328"/>
        <c:crosses val="autoZero"/>
        <c:auto val="1"/>
        <c:lblAlgn val="ctr"/>
        <c:lblOffset val="100"/>
        <c:tickLblSkip val="1"/>
        <c:tickMarkSkip val="1"/>
        <c:noMultiLvlLbl val="0"/>
      </c:catAx>
      <c:valAx>
        <c:axId val="7417932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741693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71736</c:v>
              </c:pt>
              <c:pt idx="1">
                <c:v>4114</c:v>
              </c:pt>
              <c:pt idx="2">
                <c:v>3901</c:v>
              </c:pt>
              <c:pt idx="3">
                <c:v>13495</c:v>
              </c:pt>
              <c:pt idx="4">
                <c:v>11032</c:v>
              </c:pt>
              <c:pt idx="5">
                <c:v>11753</c:v>
              </c:pt>
              <c:pt idx="6">
                <c:v>13356</c:v>
              </c:pt>
              <c:pt idx="7">
                <c:v>15874</c:v>
              </c:pt>
              <c:pt idx="8">
                <c:v>17518</c:v>
              </c:pt>
              <c:pt idx="9">
                <c:v>19749</c:v>
              </c:pt>
              <c:pt idx="10">
                <c:v>20509</c:v>
              </c:pt>
              <c:pt idx="11">
                <c:v>15246</c:v>
              </c:pt>
              <c:pt idx="12">
                <c:v>4905</c:v>
              </c:pt>
            </c:numLit>
          </c:val>
        </c:ser>
        <c:dLbls>
          <c:showLegendKey val="0"/>
          <c:showVal val="0"/>
          <c:showCatName val="0"/>
          <c:showSerName val="0"/>
          <c:showPercent val="0"/>
          <c:showBubbleSize val="0"/>
        </c:dLbls>
        <c:gapWidth val="30"/>
        <c:axId val="74225920"/>
        <c:axId val="74227712"/>
      </c:barChart>
      <c:catAx>
        <c:axId val="7422592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4227712"/>
        <c:crosses val="autoZero"/>
        <c:auto val="1"/>
        <c:lblAlgn val="ctr"/>
        <c:lblOffset val="100"/>
        <c:tickLblSkip val="1"/>
        <c:tickMarkSkip val="1"/>
        <c:noMultiLvlLbl val="0"/>
      </c:catAx>
      <c:valAx>
        <c:axId val="7422771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22592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5077</c:v>
                </c:pt>
                <c:pt idx="1">
                  <c:v>1720</c:v>
                </c:pt>
                <c:pt idx="2">
                  <c:v>3323</c:v>
                </c:pt>
                <c:pt idx="3">
                  <c:v>1012</c:v>
                </c:pt>
                <c:pt idx="4">
                  <c:v>1686</c:v>
                </c:pt>
                <c:pt idx="5">
                  <c:v>3621</c:v>
                </c:pt>
                <c:pt idx="6">
                  <c:v>1391</c:v>
                </c:pt>
                <c:pt idx="7">
                  <c:v>2695</c:v>
                </c:pt>
                <c:pt idx="8">
                  <c:v>1305</c:v>
                </c:pt>
                <c:pt idx="9">
                  <c:v>2036</c:v>
                </c:pt>
                <c:pt idx="10">
                  <c:v>18394</c:v>
                </c:pt>
                <c:pt idx="11">
                  <c:v>1326</c:v>
                </c:pt>
                <c:pt idx="12">
                  <c:v>30695</c:v>
                </c:pt>
                <c:pt idx="13">
                  <c:v>2527</c:v>
                </c:pt>
                <c:pt idx="14">
                  <c:v>9150</c:v>
                </c:pt>
                <c:pt idx="15">
                  <c:v>1212</c:v>
                </c:pt>
                <c:pt idx="16">
                  <c:v>2894</c:v>
                </c:pt>
                <c:pt idx="17">
                  <c:v>3598</c:v>
                </c:pt>
                <c:pt idx="18">
                  <c:v>6473</c:v>
                </c:pt>
                <c:pt idx="19">
                  <c:v>1993</c:v>
                </c:pt>
              </c:numCache>
            </c:numRef>
          </c:val>
        </c:ser>
        <c:dLbls>
          <c:showLegendKey val="0"/>
          <c:showVal val="0"/>
          <c:showCatName val="0"/>
          <c:showSerName val="0"/>
          <c:showPercent val="0"/>
          <c:showBubbleSize val="0"/>
        </c:dLbls>
        <c:gapWidth val="30"/>
        <c:axId val="74318976"/>
        <c:axId val="74320512"/>
      </c:barChart>
      <c:catAx>
        <c:axId val="7431897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4320512"/>
        <c:crosses val="autoZero"/>
        <c:auto val="1"/>
        <c:lblAlgn val="ctr"/>
        <c:lblOffset val="100"/>
        <c:tickLblSkip val="1"/>
        <c:tickMarkSkip val="1"/>
        <c:noMultiLvlLbl val="0"/>
      </c:catAx>
      <c:valAx>
        <c:axId val="7432051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43189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123.157467068122</c:v>
                </c:pt>
                <c:pt idx="1">
                  <c:v>114.490186819955</c:v>
                </c:pt>
                <c:pt idx="2">
                  <c:v>120.997248312298</c:v>
                </c:pt>
                <c:pt idx="3">
                  <c:v>121.42953767123301</c:v>
                </c:pt>
                <c:pt idx="4">
                  <c:v>115.27869493844</c:v>
                </c:pt>
                <c:pt idx="5">
                  <c:v>125.90438957476</c:v>
                </c:pt>
                <c:pt idx="6">
                  <c:v>110.115829247188</c:v>
                </c:pt>
                <c:pt idx="7">
                  <c:v>122.230209565658</c:v>
                </c:pt>
                <c:pt idx="8">
                  <c:v>115.542326599327</c:v>
                </c:pt>
                <c:pt idx="9">
                  <c:v>120.181413997628</c:v>
                </c:pt>
                <c:pt idx="10">
                  <c:v>118.054674781844</c:v>
                </c:pt>
                <c:pt idx="11">
                  <c:v>116.22209851355299</c:v>
                </c:pt>
                <c:pt idx="12">
                  <c:v>115.88928142885599</c:v>
                </c:pt>
                <c:pt idx="13">
                  <c:v>115.517788494661</c:v>
                </c:pt>
                <c:pt idx="14">
                  <c:v>119.17147668516699</c:v>
                </c:pt>
                <c:pt idx="15">
                  <c:v>120.14408968609899</c:v>
                </c:pt>
                <c:pt idx="16">
                  <c:v>121.25047477744801</c:v>
                </c:pt>
                <c:pt idx="17">
                  <c:v>120.803397274772</c:v>
                </c:pt>
                <c:pt idx="18">
                  <c:v>85.263310163441702</c:v>
                </c:pt>
                <c:pt idx="19">
                  <c:v>108.196741110147</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114.85448860662299</c:v>
                </c:pt>
                <c:pt idx="1">
                  <c:v>114.85448860662299</c:v>
                </c:pt>
                <c:pt idx="2">
                  <c:v>114.85448860662299</c:v>
                </c:pt>
                <c:pt idx="3">
                  <c:v>114.85448860662299</c:v>
                </c:pt>
                <c:pt idx="4">
                  <c:v>114.85448860662299</c:v>
                </c:pt>
                <c:pt idx="5">
                  <c:v>114.85448860662299</c:v>
                </c:pt>
                <c:pt idx="6">
                  <c:v>114.85448860662299</c:v>
                </c:pt>
                <c:pt idx="7">
                  <c:v>114.85448860662299</c:v>
                </c:pt>
                <c:pt idx="8">
                  <c:v>114.85448860662299</c:v>
                </c:pt>
                <c:pt idx="9">
                  <c:v>114.85448860662299</c:v>
                </c:pt>
                <c:pt idx="10">
                  <c:v>114.85448860662299</c:v>
                </c:pt>
                <c:pt idx="11">
                  <c:v>114.85448860662299</c:v>
                </c:pt>
                <c:pt idx="12">
                  <c:v>114.85448860662299</c:v>
                </c:pt>
                <c:pt idx="13">
                  <c:v>114.85448860662299</c:v>
                </c:pt>
                <c:pt idx="14">
                  <c:v>114.85448860662299</c:v>
                </c:pt>
                <c:pt idx="15">
                  <c:v>114.85448860662299</c:v>
                </c:pt>
                <c:pt idx="16">
                  <c:v>114.85448860662299</c:v>
                </c:pt>
                <c:pt idx="17">
                  <c:v>114.85448860662299</c:v>
                </c:pt>
                <c:pt idx="18">
                  <c:v>114.85448860662299</c:v>
                </c:pt>
                <c:pt idx="19">
                  <c:v>114.85448860662299</c:v>
                </c:pt>
              </c:numCache>
            </c:numRef>
          </c:val>
          <c:smooth val="0"/>
        </c:ser>
        <c:dLbls>
          <c:showLegendKey val="0"/>
          <c:showVal val="0"/>
          <c:showCatName val="0"/>
          <c:showSerName val="0"/>
          <c:showPercent val="0"/>
          <c:showBubbleSize val="0"/>
        </c:dLbls>
        <c:marker val="1"/>
        <c:smooth val="0"/>
        <c:axId val="74346880"/>
        <c:axId val="74348416"/>
      </c:lineChart>
      <c:catAx>
        <c:axId val="7434688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4348416"/>
        <c:crosses val="autoZero"/>
        <c:auto val="1"/>
        <c:lblAlgn val="ctr"/>
        <c:lblOffset val="100"/>
        <c:tickLblSkip val="1"/>
        <c:tickMarkSkip val="1"/>
        <c:noMultiLvlLbl val="0"/>
      </c:catAx>
      <c:valAx>
        <c:axId val="74348416"/>
        <c:scaling>
          <c:orientation val="minMax"/>
          <c:min val="82"/>
        </c:scaling>
        <c:delete val="0"/>
        <c:axPos val="l"/>
        <c:numFmt formatCode="0.0" sourceLinked="1"/>
        <c:majorTickMark val="out"/>
        <c:minorTickMark val="none"/>
        <c:tickLblPos val="none"/>
        <c:spPr>
          <a:ln w="9525">
            <a:noFill/>
          </a:ln>
        </c:spPr>
        <c:crossAx val="7434688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numLit>
          </c:val>
          <c:smooth val="0"/>
        </c:ser>
        <c:ser>
          <c:idx val="1"/>
          <c:order val="1"/>
          <c:tx>
            <c:v>iconfianca</c:v>
          </c:tx>
          <c:spPr>
            <a:ln w="25400">
              <a:solidFill>
                <a:schemeClr val="accent2"/>
              </a:solidFill>
              <a:prstDash val="solid"/>
            </a:ln>
          </c:spPr>
          <c:marker>
            <c:symbol val="none"/>
          </c:marker>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numLit>
          </c:val>
          <c:smooth val="0"/>
        </c:ser>
        <c:dLbls>
          <c:showLegendKey val="0"/>
          <c:showVal val="0"/>
          <c:showCatName val="0"/>
          <c:showSerName val="0"/>
          <c:showPercent val="0"/>
          <c:showBubbleSize val="0"/>
        </c:dLbls>
        <c:marker val="1"/>
        <c:smooth val="0"/>
        <c:axId val="74980352"/>
        <c:axId val="74986240"/>
      </c:lineChart>
      <c:catAx>
        <c:axId val="749803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4986240"/>
        <c:crosses val="autoZero"/>
        <c:auto val="1"/>
        <c:lblAlgn val="ctr"/>
        <c:lblOffset val="100"/>
        <c:tickLblSkip val="6"/>
        <c:tickMarkSkip val="1"/>
        <c:noMultiLvlLbl val="0"/>
      </c:catAx>
      <c:valAx>
        <c:axId val="7498624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498035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-0.35391698029575874</c:v>
              </c:pt>
              <c:pt idx="1">
                <c:v>-0.20187219191812428</c:v>
              </c:pt>
              <c:pt idx="2">
                <c:v>-0.34866052699595829</c:v>
              </c:pt>
              <c:pt idx="3">
                <c:v>-0.28532232775945154</c:v>
              </c:pt>
              <c:pt idx="4">
                <c:v>-0.51471276418570133</c:v>
              </c:pt>
              <c:pt idx="5">
                <c:v>-0.42622153919863043</c:v>
              </c:pt>
              <c:pt idx="6">
                <c:v>-0.34615315417390152</c:v>
              </c:pt>
              <c:pt idx="7">
                <c:v>-9.1950834477174531E-2</c:v>
              </c:pt>
              <c:pt idx="8">
                <c:v>0.12742873878979158</c:v>
              </c:pt>
              <c:pt idx="9">
                <c:v>0.41505677549314307</c:v>
              </c:pt>
              <c:pt idx="10">
                <c:v>0.51731480191355583</c:v>
              </c:pt>
              <c:pt idx="11">
                <c:v>0.53168237091997506</c:v>
              </c:pt>
              <c:pt idx="12">
                <c:v>0.43601767614832621</c:v>
              </c:pt>
              <c:pt idx="13">
                <c:v>0.41007356129611067</c:v>
              </c:pt>
              <c:pt idx="14">
                <c:v>0.44394836836236568</c:v>
              </c:pt>
              <c:pt idx="15">
                <c:v>0.61090830917548877</c:v>
              </c:pt>
              <c:pt idx="16">
                <c:v>0.89666261079034626</c:v>
              </c:pt>
              <c:pt idx="17">
                <c:v>1.0833453333465959</c:v>
              </c:pt>
              <c:pt idx="18">
                <c:v>1.1822517131560366</c:v>
              </c:pt>
              <c:pt idx="19">
                <c:v>1.226991416608098</c:v>
              </c:pt>
              <c:pt idx="20">
                <c:v>1.2710033101168543</c:v>
              </c:pt>
              <c:pt idx="21">
                <c:v>1.2052095352642003</c:v>
              </c:pt>
              <c:pt idx="22">
                <c:v>0.96914955733739405</c:v>
              </c:pt>
              <c:pt idx="23">
                <c:v>0.74119252382377332</c:v>
              </c:pt>
              <c:pt idx="24">
                <c:v>0.67293337623091387</c:v>
              </c:pt>
              <c:pt idx="25">
                <c:v>0.77222318712395055</c:v>
              </c:pt>
              <c:pt idx="26">
                <c:v>0.93601906057323936</c:v>
              </c:pt>
              <c:pt idx="27">
                <c:v>0.98441658496317763</c:v>
              </c:pt>
              <c:pt idx="28">
                <c:v>0.95998881229260713</c:v>
              </c:pt>
              <c:pt idx="29">
                <c:v>0.79178154351580521</c:v>
              </c:pt>
              <c:pt idx="30">
                <c:v>0.47938531460789185</c:v>
              </c:pt>
              <c:pt idx="31">
                <c:v>0.29253060697599798</c:v>
              </c:pt>
              <c:pt idx="32">
                <c:v>0.21149596660949427</c:v>
              </c:pt>
              <c:pt idx="33">
                <c:v>0.36197408532219583</c:v>
              </c:pt>
              <c:pt idx="34">
                <c:v>0.2686989278787244</c:v>
              </c:pt>
              <c:pt idx="35">
                <c:v>0.37194157923875693</c:v>
              </c:pt>
              <c:pt idx="36">
                <c:v>0.3296960986598218</c:v>
              </c:pt>
              <c:pt idx="37">
                <c:v>0.58056574130109162</c:v>
              </c:pt>
              <c:pt idx="38">
                <c:v>0.48575968003664088</c:v>
              </c:pt>
              <c:pt idx="39">
                <c:v>0.64442191883975064</c:v>
              </c:pt>
              <c:pt idx="40">
                <c:v>0.52247554467170199</c:v>
              </c:pt>
              <c:pt idx="41">
                <c:v>0.80525243547744652</c:v>
              </c:pt>
              <c:pt idx="42">
                <c:v>0.89506971759285292</c:v>
              </c:pt>
              <c:pt idx="43">
                <c:v>1.0471358550935279</c:v>
              </c:pt>
              <c:pt idx="44">
                <c:v>1.0404660884721708</c:v>
              </c:pt>
              <c:pt idx="45">
                <c:v>1.1786327806064658</c:v>
              </c:pt>
              <c:pt idx="46">
                <c:v>1.1758987655792523</c:v>
              </c:pt>
              <c:pt idx="47">
                <c:v>0.99593226924661427</c:v>
              </c:pt>
              <c:pt idx="48">
                <c:v>0.85762872551435521</c:v>
              </c:pt>
              <c:pt idx="49">
                <c:v>0.94559993502816853</c:v>
              </c:pt>
              <c:pt idx="50">
                <c:v>1.2297447643032264</c:v>
              </c:pt>
              <c:pt idx="51">
                <c:v>1.3796053681417759</c:v>
              </c:pt>
              <c:pt idx="52">
                <c:v>1.524636273825581</c:v>
              </c:pt>
              <c:pt idx="53">
                <c:v>1.568332164953419</c:v>
              </c:pt>
              <c:pt idx="54">
                <c:v>1.4412159996386349</c:v>
              </c:pt>
              <c:pt idx="55">
                <c:v>1.4365464393361009</c:v>
              </c:pt>
              <c:pt idx="56">
                <c:v>1.4549508616520113</c:v>
              </c:pt>
              <c:pt idx="57">
                <c:v>1.541847737903139</c:v>
              </c:pt>
              <c:pt idx="58">
                <c:v>1.4916347815359488</c:v>
              </c:pt>
              <c:pt idx="59">
                <c:v>1.3654127714863784</c:v>
              </c:pt>
              <c:pt idx="60">
                <c:v>1.3062454976944182</c:v>
              </c:pt>
              <c:pt idx="61">
                <c:v>1.3086857747724989</c:v>
              </c:pt>
              <c:pt idx="62">
                <c:v>1.5089945906868609</c:v>
              </c:pt>
              <c:pt idx="63">
                <c:v>1.5642993320813328</c:v>
              </c:pt>
              <c:pt idx="64">
                <c:v>1.5293580674750709</c:v>
              </c:pt>
              <c:pt idx="65">
                <c:v>1.1409093869477971</c:v>
              </c:pt>
              <c:pt idx="66">
                <c:v>0.84692902531864878</c:v>
              </c:pt>
              <c:pt idx="67">
                <c:v>0.67407302432661798</c:v>
              </c:pt>
              <c:pt idx="68">
                <c:v>0.59187053962748803</c:v>
              </c:pt>
              <c:pt idx="69">
                <c:v>0.28826747951176851</c:v>
              </c:pt>
              <c:pt idx="70">
                <c:v>-0.39925548514942522</c:v>
              </c:pt>
              <c:pt idx="71">
                <c:v>-1.0848833999498837</c:v>
              </c:pt>
              <c:pt idx="72">
                <c:v>-1.5784436486843536</c:v>
              </c:pt>
              <c:pt idx="73">
                <c:v>-1.9282098917264103</c:v>
              </c:pt>
              <c:pt idx="74">
                <c:v>-1.9993435508311299</c:v>
              </c:pt>
              <c:pt idx="75">
                <c:v>-2.0063079222033959</c:v>
              </c:pt>
              <c:pt idx="76">
                <c:v>-1.6112193196884714</c:v>
              </c:pt>
              <c:pt idx="77">
                <c:v>-1.2721880312922218</c:v>
              </c:pt>
              <c:pt idx="78">
                <c:v>-0.87545606600283421</c:v>
              </c:pt>
              <c:pt idx="79">
                <c:v>-0.48648091450066605</c:v>
              </c:pt>
              <c:pt idx="80">
                <c:v>-0.15539949264282876</c:v>
              </c:pt>
              <c:pt idx="81">
                <c:v>0.1588323864173567</c:v>
              </c:pt>
              <c:pt idx="82">
                <c:v>9.7255633808711855E-2</c:v>
              </c:pt>
              <c:pt idx="83">
                <c:v>-8.464252341963685E-3</c:v>
              </c:pt>
              <c:pt idx="84">
                <c:v>-0.15734490096429021</c:v>
              </c:pt>
              <c:pt idx="85">
                <c:v>-0.22403486382430796</c:v>
              </c:pt>
              <c:pt idx="86">
                <c:v>-0.11357517145736927</c:v>
              </c:pt>
              <c:pt idx="87">
                <c:v>5.7930192981375112E-2</c:v>
              </c:pt>
              <c:pt idx="88">
                <c:v>0.24070060811590149</c:v>
              </c:pt>
              <c:pt idx="89">
                <c:v>0.29895454736000965</c:v>
              </c:pt>
              <c:pt idx="90">
                <c:v>0.22204722021350581</c:v>
              </c:pt>
              <c:pt idx="91">
                <c:v>0.19531684885689768</c:v>
              </c:pt>
              <c:pt idx="92">
                <c:v>0.20055128305608033</c:v>
              </c:pt>
              <c:pt idx="93">
                <c:v>1.0672461656960688E-2</c:v>
              </c:pt>
              <c:pt idx="94">
                <c:v>-0.25031930009146858</c:v>
              </c:pt>
              <c:pt idx="95">
                <c:v>-0.72014566454703144</c:v>
              </c:pt>
              <c:pt idx="96">
                <c:v>-0.90392412733268401</c:v>
              </c:pt>
              <c:pt idx="97">
                <c:v>-1.0592862437888029</c:v>
              </c:pt>
              <c:pt idx="98">
                <c:v>-1.1112778626844722</c:v>
              </c:pt>
              <c:pt idx="99">
                <c:v>-1.3030371465667161</c:v>
              </c:pt>
              <c:pt idx="100">
                <c:v>-1.4772112871105594</c:v>
              </c:pt>
              <c:pt idx="101">
                <c:v>-1.6366256371117758</c:v>
              </c:pt>
              <c:pt idx="102">
                <c:v>-1.7789490117134668</c:v>
              </c:pt>
              <c:pt idx="103">
                <c:v>-1.9297200417598623</c:v>
              </c:pt>
              <c:pt idx="104">
                <c:v>-2.1446243947859869</c:v>
              </c:pt>
              <c:pt idx="105">
                <c:v>-2.3974570677340634</c:v>
              </c:pt>
              <c:pt idx="106">
                <c:v>-2.8208037755400026</c:v>
              </c:pt>
              <c:pt idx="107">
                <c:v>-3.2373966596931121</c:v>
              </c:pt>
              <c:pt idx="108">
                <c:v>-3.5176160924207092</c:v>
              </c:pt>
              <c:pt idx="109">
                <c:v>-3.6626513355825145</c:v>
              </c:pt>
              <c:pt idx="110">
                <c:v>-3.637767706705203</c:v>
              </c:pt>
              <c:pt idx="111">
                <c:v>-3.5502930386752363</c:v>
              </c:pt>
              <c:pt idx="112">
                <c:v>-3.5182388761437333</c:v>
              </c:pt>
              <c:pt idx="113">
                <c:v>-3.3617592262360128</c:v>
              </c:pt>
              <c:pt idx="114">
                <c:v>-3.2753618814859506</c:v>
              </c:pt>
              <c:pt idx="115">
                <c:v>-3.0046341938528816</c:v>
              </c:pt>
              <c:pt idx="116">
                <c:v>-3.1738638712287632</c:v>
              </c:pt>
              <c:pt idx="117">
                <c:v>-3.4994910300997799</c:v>
              </c:pt>
              <c:pt idx="118">
                <c:v>-3.7997824884280913</c:v>
              </c:pt>
              <c:pt idx="119">
                <c:v>-3.8659436500669693</c:v>
              </c:pt>
              <c:pt idx="120">
                <c:v>-3.7847493348367185</c:v>
              </c:pt>
              <c:pt idx="121">
                <c:v>-3.6884607341045745</c:v>
              </c:pt>
              <c:pt idx="122">
                <c:v>-3.3635580307884738</c:v>
              </c:pt>
              <c:pt idx="123">
                <c:v>-3.074324175826062</c:v>
              </c:pt>
              <c:pt idx="124">
                <c:v>-2.7585304097342118</c:v>
              </c:pt>
              <c:pt idx="125">
                <c:v>-2.5232273442066098</c:v>
              </c:pt>
              <c:pt idx="126">
                <c:v>-2.2498718823860604</c:v>
              </c:pt>
              <c:pt idx="127">
                <c:v>-1.8212956585330891</c:v>
              </c:pt>
              <c:pt idx="128">
                <c:v>-1.5109147048360507</c:v>
              </c:pt>
              <c:pt idx="129">
                <c:v>-1.2586357100332755</c:v>
              </c:pt>
              <c:pt idx="130">
                <c:v>-1.1280165758741572</c:v>
              </c:pt>
              <c:pt idx="131">
                <c:v>-0.96923435569803984</c:v>
              </c:pt>
              <c:pt idx="132">
                <c:v>-0.70791133980380627</c:v>
              </c:pt>
              <c:pt idx="133">
                <c:v>-0.46606638076428475</c:v>
              </c:pt>
              <c:pt idx="134">
                <c:v>-0.21418068591939793</c:v>
              </c:pt>
              <c:pt idx="135">
                <c:v>-6.2788874808225245E-2</c:v>
              </c:pt>
              <c:pt idx="136">
                <c:v>0.15228546177995431</c:v>
              </c:pt>
              <c:pt idx="137">
                <c:v>0.37434617125511294</c:v>
              </c:pt>
              <c:pt idx="138">
                <c:v>0.55458168192062307</c:v>
              </c:pt>
              <c:pt idx="139">
                <c:v>0.61425890967091912</c:v>
              </c:pt>
              <c:pt idx="140">
                <c:v>0.55198889713082844</c:v>
              </c:pt>
              <c:pt idx="141">
                <c:v>0.57978187621018973</c:v>
              </c:pt>
              <c:pt idx="142">
                <c:v>0.40627501745444816</c:v>
              </c:pt>
              <c:pt idx="143">
                <c:v>0.21265675060539063</c:v>
              </c:pt>
              <c:pt idx="144">
                <c:v>0.29973023568992208</c:v>
              </c:pt>
              <c:pt idx="145">
                <c:v>0.33869451727825145</c:v>
              </c:pt>
              <c:pt idx="146">
                <c:v>0.67109009148464105</c:v>
              </c:pt>
              <c:pt idx="147">
                <c:v>0.82472241493814713</c:v>
              </c:pt>
              <c:pt idx="148">
                <c:v>1.1796323019753017</c:v>
              </c:pt>
              <c:pt idx="149">
                <c:v>1.2917738660166782</c:v>
              </c:pt>
              <c:pt idx="150">
                <c:v>1.3689827228918503</c:v>
              </c:pt>
              <c:pt idx="151">
                <c:v>1.4053332669360832</c:v>
              </c:pt>
              <c:pt idx="152">
                <c:v>1.4210432045171437</c:v>
              </c:pt>
              <c:pt idx="153">
                <c:v>1.18200783248314</c:v>
              </c:pt>
              <c:pt idx="154">
                <c:v>0.95300163245777969</c:v>
              </c:pt>
              <c:pt idx="155">
                <c:v>0.72542586136575549</c:v>
              </c:pt>
              <c:pt idx="156">
                <c:v>0.79041284221868813</c:v>
              </c:pt>
              <c:pt idx="157">
                <c:v>0.82095517292906584</c:v>
              </c:pt>
              <c:pt idx="158">
                <c:v>1.0104958070338388</c:v>
              </c:pt>
              <c:pt idx="159">
                <c:v>1.1298549967863174</c:v>
              </c:pt>
              <c:pt idx="160">
                <c:v>1.2202172525884545</c:v>
              </c:pt>
              <c:pt idx="161">
                <c:v>1.2266319240290122</c:v>
              </c:pt>
              <c:pt idx="162">
                <c:v>1.2338897602986767</c:v>
              </c:pt>
              <c:pt idx="163">
                <c:v>1.3329195761181432</c:v>
              </c:pt>
              <c:pt idx="164">
                <c:v>1.3749815818906417</c:v>
              </c:pt>
              <c:pt idx="165">
                <c:v>1.3536727770785688</c:v>
              </c:pt>
              <c:pt idx="166">
                <c:v>1.2627301818511516</c:v>
              </c:pt>
              <c:pt idx="167">
                <c:v>1.1831715749985661</c:v>
              </c:pt>
              <c:pt idx="168">
                <c:v>1.2274695727115221</c:v>
              </c:pt>
              <c:pt idx="169">
                <c:v>1.3963701104179633</c:v>
              </c:pt>
              <c:pt idx="170">
                <c:v>1.6071750743424182</c:v>
              </c:pt>
              <c:pt idx="171">
                <c:v>1.8230634892281199</c:v>
              </c:pt>
              <c:pt idx="172">
                <c:v>1.9907543949487234</c:v>
              </c:pt>
              <c:pt idx="173">
                <c:v>2.153703977051344</c:v>
              </c:pt>
              <c:pt idx="174">
                <c:v>2.2209555684318136</c:v>
              </c:pt>
              <c:pt idx="175">
                <c:v>2.1682133444309271</c:v>
              </c:pt>
              <c:pt idx="176">
                <c:v>2.181035359624043</c:v>
              </c:pt>
              <c:pt idx="177">
                <c:v>2.1335911813215662</c:v>
              </c:pt>
              <c:pt idx="178">
                <c:v>2.1079205867005886</c:v>
              </c:pt>
              <c:pt idx="179">
                <c:v>1.9373010862862565</c:v>
              </c:pt>
              <c:pt idx="180">
                <c:v>1.9336207500257643</c:v>
              </c:pt>
              <c:pt idx="181">
                <c:v>1.9167404244469013</c:v>
              </c:pt>
              <c:pt idx="182">
                <c:v>2.0708822727538494</c:v>
              </c:pt>
              <c:pt idx="183">
                <c:v>2.1251449053477716</c:v>
              </c:pt>
              <c:pt idx="184">
                <c:v>2.2956508469526216</c:v>
              </c:pt>
              <c:pt idx="185">
                <c:v>2.442036710213733</c:v>
              </c:pt>
            </c:numLit>
          </c:val>
          <c:smooth val="0"/>
        </c:ser>
        <c:dLbls>
          <c:showLegendKey val="0"/>
          <c:showVal val="0"/>
          <c:showCatName val="0"/>
          <c:showSerName val="1"/>
          <c:showPercent val="0"/>
          <c:showBubbleSize val="0"/>
        </c:dLbls>
        <c:marker val="1"/>
        <c:smooth val="0"/>
        <c:axId val="75011968"/>
        <c:axId val="75042816"/>
      </c:lineChart>
      <c:catAx>
        <c:axId val="7501196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042816"/>
        <c:crosses val="autoZero"/>
        <c:auto val="1"/>
        <c:lblAlgn val="ctr"/>
        <c:lblOffset val="100"/>
        <c:tickLblSkip val="1"/>
        <c:tickMarkSkip val="1"/>
        <c:noMultiLvlLbl val="0"/>
      </c:catAx>
      <c:valAx>
        <c:axId val="750428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01196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5"/>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numLit>
          </c:val>
          <c:smooth val="0"/>
        </c:ser>
        <c:dLbls>
          <c:showLegendKey val="0"/>
          <c:showVal val="0"/>
          <c:showCatName val="0"/>
          <c:showSerName val="0"/>
          <c:showPercent val="0"/>
          <c:showBubbleSize val="0"/>
        </c:dLbls>
        <c:marker val="1"/>
        <c:smooth val="0"/>
        <c:axId val="75050368"/>
        <c:axId val="75056256"/>
      </c:lineChart>
      <c:catAx>
        <c:axId val="750503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056256"/>
        <c:crosses val="autoZero"/>
        <c:auto val="1"/>
        <c:lblAlgn val="ctr"/>
        <c:lblOffset val="100"/>
        <c:tickLblSkip val="1"/>
        <c:tickMarkSkip val="1"/>
        <c:noMultiLvlLbl val="0"/>
      </c:catAx>
      <c:valAx>
        <c:axId val="7505625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05036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numLit>
          </c:val>
          <c:smooth val="0"/>
        </c:ser>
        <c:dLbls>
          <c:showLegendKey val="0"/>
          <c:showVal val="0"/>
          <c:showCatName val="0"/>
          <c:showSerName val="0"/>
          <c:showPercent val="0"/>
          <c:showBubbleSize val="0"/>
        </c:dLbls>
        <c:marker val="1"/>
        <c:smooth val="0"/>
        <c:axId val="75111808"/>
        <c:axId val="75162752"/>
      </c:lineChart>
      <c:catAx>
        <c:axId val="751118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162752"/>
        <c:crosses val="autoZero"/>
        <c:auto val="1"/>
        <c:lblAlgn val="ctr"/>
        <c:lblOffset val="100"/>
        <c:tickLblSkip val="6"/>
        <c:tickMarkSkip val="1"/>
        <c:noMultiLvlLbl val="0"/>
      </c:catAx>
      <c:valAx>
        <c:axId val="7516275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11180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numLit>
          </c:val>
          <c:smooth val="0"/>
        </c:ser>
        <c:dLbls>
          <c:showLegendKey val="0"/>
          <c:showVal val="0"/>
          <c:showCatName val="0"/>
          <c:showSerName val="0"/>
          <c:showPercent val="0"/>
          <c:showBubbleSize val="0"/>
        </c:dLbls>
        <c:marker val="1"/>
        <c:smooth val="0"/>
        <c:axId val="75249536"/>
        <c:axId val="7525107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numLit>
          </c:val>
          <c:smooth val="0"/>
        </c:ser>
        <c:dLbls>
          <c:showLegendKey val="0"/>
          <c:showVal val="0"/>
          <c:showCatName val="0"/>
          <c:showSerName val="0"/>
          <c:showPercent val="0"/>
          <c:showBubbleSize val="0"/>
        </c:dLbls>
        <c:marker val="1"/>
        <c:smooth val="0"/>
        <c:axId val="75256960"/>
        <c:axId val="75258496"/>
      </c:lineChart>
      <c:catAx>
        <c:axId val="752495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251072"/>
        <c:crosses val="autoZero"/>
        <c:auto val="1"/>
        <c:lblAlgn val="ctr"/>
        <c:lblOffset val="100"/>
        <c:tickLblSkip val="1"/>
        <c:tickMarkSkip val="1"/>
        <c:noMultiLvlLbl val="0"/>
      </c:catAx>
      <c:valAx>
        <c:axId val="7525107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249536"/>
        <c:crosses val="autoZero"/>
        <c:crossBetween val="between"/>
        <c:majorUnit val="100"/>
        <c:minorUnit val="100"/>
      </c:valAx>
      <c:catAx>
        <c:axId val="75256960"/>
        <c:scaling>
          <c:orientation val="minMax"/>
        </c:scaling>
        <c:delete val="1"/>
        <c:axPos val="b"/>
        <c:numFmt formatCode="0.0" sourceLinked="1"/>
        <c:majorTickMark val="out"/>
        <c:minorTickMark val="none"/>
        <c:tickLblPos val="none"/>
        <c:crossAx val="75258496"/>
        <c:crosses val="autoZero"/>
        <c:auto val="1"/>
        <c:lblAlgn val="ctr"/>
        <c:lblOffset val="100"/>
        <c:noMultiLvlLbl val="0"/>
      </c:catAx>
      <c:valAx>
        <c:axId val="75258496"/>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75256960"/>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pt idx="197">
                <c:v> </c:v>
              </c:pt>
              <c:pt idx="198">
                <c:v> </c:v>
              </c:pt>
            </c:strLit>
          </c:cat>
          <c:val>
            <c:numLit>
              <c:formatCode>0.0</c:formatCode>
              <c:ptCount val="186"/>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numLit>
          </c:val>
          <c:smooth val="0"/>
        </c:ser>
        <c:dLbls>
          <c:showLegendKey val="0"/>
          <c:showVal val="0"/>
          <c:showCatName val="0"/>
          <c:showSerName val="0"/>
          <c:showPercent val="0"/>
          <c:showBubbleSize val="0"/>
        </c:dLbls>
        <c:marker val="1"/>
        <c:smooth val="0"/>
        <c:axId val="75388416"/>
        <c:axId val="75389952"/>
      </c:lineChart>
      <c:catAx>
        <c:axId val="7538841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5389952"/>
        <c:crosses val="autoZero"/>
        <c:auto val="1"/>
        <c:lblAlgn val="ctr"/>
        <c:lblOffset val="100"/>
        <c:tickLblSkip val="1"/>
        <c:tickMarkSkip val="1"/>
        <c:noMultiLvlLbl val="0"/>
      </c:catAx>
      <c:valAx>
        <c:axId val="75389952"/>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538841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2017</c:v>
                  </c:pt>
                  <c:pt idx="7">
                    <c:v>2018</c:v>
                  </c:pt>
                </c:lvl>
              </c:multiLvlStrCache>
            </c:multiLvlStrRef>
          </c:cat>
          <c:val>
            <c:numRef>
              <c:f>'9lay_off'!$E$15:$Q$15</c:f>
              <c:numCache>
                <c:formatCode>#,##0</c:formatCode>
                <c:ptCount val="13"/>
                <c:pt idx="0">
                  <c:v>742</c:v>
                </c:pt>
                <c:pt idx="1">
                  <c:v>706</c:v>
                </c:pt>
                <c:pt idx="2">
                  <c:v>378</c:v>
                </c:pt>
                <c:pt idx="3">
                  <c:v>551</c:v>
                </c:pt>
                <c:pt idx="4">
                  <c:v>626</c:v>
                </c:pt>
                <c:pt idx="5">
                  <c:v>931</c:v>
                </c:pt>
                <c:pt idx="6">
                  <c:v>1293</c:v>
                </c:pt>
                <c:pt idx="7">
                  <c:v>1398</c:v>
                </c:pt>
                <c:pt idx="8">
                  <c:v>1461</c:v>
                </c:pt>
                <c:pt idx="9">
                  <c:v>1257</c:v>
                </c:pt>
                <c:pt idx="10">
                  <c:v>1088</c:v>
                </c:pt>
                <c:pt idx="11">
                  <c:v>665</c:v>
                </c:pt>
                <c:pt idx="12">
                  <c:v>425</c:v>
                </c:pt>
              </c:numCache>
            </c:numRef>
          </c:val>
        </c:ser>
        <c:dLbls>
          <c:showLegendKey val="0"/>
          <c:showVal val="0"/>
          <c:showCatName val="0"/>
          <c:showSerName val="0"/>
          <c:showPercent val="0"/>
          <c:showBubbleSize val="0"/>
        </c:dLbls>
        <c:gapWidth val="150"/>
        <c:axId val="193135744"/>
        <c:axId val="193137664"/>
      </c:barChart>
      <c:catAx>
        <c:axId val="1931357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93137664"/>
        <c:crosses val="autoZero"/>
        <c:auto val="1"/>
        <c:lblAlgn val="ctr"/>
        <c:lblOffset val="100"/>
        <c:tickLblSkip val="1"/>
        <c:tickMarkSkip val="1"/>
        <c:noMultiLvlLbl val="0"/>
      </c:catAx>
      <c:valAx>
        <c:axId val="1931376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1357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0.76923076923076927</c:v>
                </c:pt>
                <c:pt idx="1">
                  <c:v>0.93877551020408145</c:v>
                </c:pt>
                <c:pt idx="2">
                  <c:v>0.88888888888888884</c:v>
                </c:pt>
                <c:pt idx="3">
                  <c:v>1.1578947368421053</c:v>
                </c:pt>
                <c:pt idx="4">
                  <c:v>1.0909090909090908</c:v>
                </c:pt>
                <c:pt idx="5">
                  <c:v>1.1904761904761905</c:v>
                </c:pt>
                <c:pt idx="6">
                  <c:v>1.3265306122448979</c:v>
                </c:pt>
                <c:pt idx="7">
                  <c:v>1.25</c:v>
                </c:pt>
                <c:pt idx="8">
                  <c:v>0.94117647058823528</c:v>
                </c:pt>
                <c:pt idx="9">
                  <c:v>0.98684210526315796</c:v>
                </c:pt>
                <c:pt idx="10">
                  <c:v>1.0219780219780221</c:v>
                </c:pt>
                <c:pt idx="11">
                  <c:v>1.4969696969696968</c:v>
                </c:pt>
                <c:pt idx="12">
                  <c:v>1.0526315789473684</c:v>
                </c:pt>
                <c:pt idx="13">
                  <c:v>1.0196078431372551</c:v>
                </c:pt>
                <c:pt idx="14">
                  <c:v>1.198019801980198</c:v>
                </c:pt>
                <c:pt idx="15">
                  <c:v>1.08</c:v>
                </c:pt>
                <c:pt idx="16">
                  <c:v>0.87804878048780499</c:v>
                </c:pt>
                <c:pt idx="17">
                  <c:v>1.142857142857143</c:v>
                </c:pt>
              </c:numCache>
            </c:numRef>
          </c:val>
        </c:ser>
        <c:dLbls>
          <c:showLegendKey val="0"/>
          <c:showVal val="0"/>
          <c:showCatName val="0"/>
          <c:showSerName val="0"/>
          <c:showPercent val="0"/>
          <c:showBubbleSize val="0"/>
        </c:dLbls>
        <c:axId val="75768960"/>
        <c:axId val="75770496"/>
      </c:radarChart>
      <c:catAx>
        <c:axId val="7576896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75770496"/>
        <c:crosses val="autoZero"/>
        <c:auto val="0"/>
        <c:lblAlgn val="ctr"/>
        <c:lblOffset val="100"/>
        <c:noMultiLvlLbl val="0"/>
      </c:catAx>
      <c:valAx>
        <c:axId val="7577049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7576896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194732416"/>
        <c:axId val="194734336"/>
      </c:barChart>
      <c:catAx>
        <c:axId val="19473241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94734336"/>
        <c:crosses val="autoZero"/>
        <c:auto val="1"/>
        <c:lblAlgn val="ctr"/>
        <c:lblOffset val="100"/>
        <c:tickLblSkip val="1"/>
        <c:tickMarkSkip val="1"/>
        <c:noMultiLvlLbl val="0"/>
      </c:catAx>
      <c:valAx>
        <c:axId val="1947343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7324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198483968"/>
        <c:axId val="198627328"/>
      </c:barChart>
      <c:catAx>
        <c:axId val="1984839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98627328"/>
        <c:crosses val="autoZero"/>
        <c:auto val="1"/>
        <c:lblAlgn val="ctr"/>
        <c:lblOffset val="100"/>
        <c:tickLblSkip val="1"/>
        <c:tickMarkSkip val="1"/>
        <c:noMultiLvlLbl val="0"/>
      </c:catAx>
      <c:valAx>
        <c:axId val="19862732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84839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3099136"/>
        <c:axId val="73100672"/>
      </c:barChart>
      <c:catAx>
        <c:axId val="73099136"/>
        <c:scaling>
          <c:orientation val="maxMin"/>
        </c:scaling>
        <c:delete val="0"/>
        <c:axPos val="l"/>
        <c:majorTickMark val="none"/>
        <c:minorTickMark val="none"/>
        <c:tickLblPos val="none"/>
        <c:spPr>
          <a:ln w="3175">
            <a:solidFill>
              <a:srgbClr val="333333"/>
            </a:solidFill>
            <a:prstDash val="solid"/>
          </a:ln>
        </c:spPr>
        <c:crossAx val="73100672"/>
        <c:crosses val="autoZero"/>
        <c:auto val="1"/>
        <c:lblAlgn val="ctr"/>
        <c:lblOffset val="100"/>
        <c:tickMarkSkip val="1"/>
        <c:noMultiLvlLbl val="0"/>
      </c:catAx>
      <c:valAx>
        <c:axId val="731006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0991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73132672"/>
        <c:axId val="73134464"/>
      </c:barChart>
      <c:catAx>
        <c:axId val="73132672"/>
        <c:scaling>
          <c:orientation val="maxMin"/>
        </c:scaling>
        <c:delete val="0"/>
        <c:axPos val="l"/>
        <c:majorTickMark val="none"/>
        <c:minorTickMark val="none"/>
        <c:tickLblPos val="none"/>
        <c:spPr>
          <a:ln w="3175">
            <a:solidFill>
              <a:srgbClr val="333333"/>
            </a:solidFill>
            <a:prstDash val="solid"/>
          </a:ln>
        </c:spPr>
        <c:crossAx val="73134464"/>
        <c:crosses val="autoZero"/>
        <c:auto val="1"/>
        <c:lblAlgn val="ctr"/>
        <c:lblOffset val="100"/>
        <c:tickMarkSkip val="1"/>
        <c:noMultiLvlLbl val="0"/>
      </c:catAx>
      <c:valAx>
        <c:axId val="7313446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13267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3231744"/>
        <c:axId val="73262208"/>
      </c:barChart>
      <c:catAx>
        <c:axId val="73231744"/>
        <c:scaling>
          <c:orientation val="maxMin"/>
        </c:scaling>
        <c:delete val="0"/>
        <c:axPos val="l"/>
        <c:majorTickMark val="none"/>
        <c:minorTickMark val="none"/>
        <c:tickLblPos val="none"/>
        <c:spPr>
          <a:ln w="3175">
            <a:solidFill>
              <a:srgbClr val="333333"/>
            </a:solidFill>
            <a:prstDash val="solid"/>
          </a:ln>
        </c:spPr>
        <c:crossAx val="73262208"/>
        <c:crosses val="autoZero"/>
        <c:auto val="1"/>
        <c:lblAlgn val="ctr"/>
        <c:lblOffset val="100"/>
        <c:tickMarkSkip val="1"/>
        <c:noMultiLvlLbl val="0"/>
      </c:catAx>
      <c:valAx>
        <c:axId val="7326220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2317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73564544"/>
        <c:axId val="73566080"/>
      </c:barChart>
      <c:catAx>
        <c:axId val="73564544"/>
        <c:scaling>
          <c:orientation val="maxMin"/>
        </c:scaling>
        <c:delete val="0"/>
        <c:axPos val="l"/>
        <c:majorTickMark val="none"/>
        <c:minorTickMark val="none"/>
        <c:tickLblPos val="none"/>
        <c:spPr>
          <a:ln w="3175">
            <a:solidFill>
              <a:srgbClr val="333333"/>
            </a:solidFill>
            <a:prstDash val="solid"/>
          </a:ln>
        </c:spPr>
        <c:crossAx val="73566080"/>
        <c:crosses val="autoZero"/>
        <c:auto val="1"/>
        <c:lblAlgn val="ctr"/>
        <c:lblOffset val="100"/>
        <c:tickMarkSkip val="1"/>
        <c:noMultiLvlLbl val="0"/>
      </c:catAx>
      <c:valAx>
        <c:axId val="7356608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356454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22.671460770634333</c:v>
                </c:pt>
                <c:pt idx="1">
                  <c:v>5.6191692982667574</c:v>
                </c:pt>
                <c:pt idx="2">
                  <c:v>4.7021483479186221</c:v>
                </c:pt>
                <c:pt idx="3">
                  <c:v>4.3840834288672692</c:v>
                </c:pt>
                <c:pt idx="4">
                  <c:v>2.9656009454150478</c:v>
                </c:pt>
                <c:pt idx="5" formatCode="0.00">
                  <c:v>-5.4095054215725131</c:v>
                </c:pt>
                <c:pt idx="6" formatCode="0.00">
                  <c:v>-4.6313060653444094</c:v>
                </c:pt>
                <c:pt idx="7" formatCode="0.00">
                  <c:v>-3.6253150991877536</c:v>
                </c:pt>
                <c:pt idx="8" formatCode="0.00">
                  <c:v>-2.2659176029962702</c:v>
                </c:pt>
                <c:pt idx="9" formatCode="0.00">
                  <c:v>-1.7279663246514199</c:v>
                </c:pt>
              </c:numCache>
            </c:numRef>
          </c:val>
        </c:ser>
        <c:dLbls>
          <c:showLegendKey val="0"/>
          <c:showVal val="0"/>
          <c:showCatName val="0"/>
          <c:showSerName val="0"/>
          <c:showPercent val="0"/>
          <c:showBubbleSize val="0"/>
        </c:dLbls>
        <c:gapWidth val="80"/>
        <c:axId val="73823360"/>
        <c:axId val="73824896"/>
      </c:barChart>
      <c:catAx>
        <c:axId val="73823360"/>
        <c:scaling>
          <c:orientation val="maxMin"/>
        </c:scaling>
        <c:delete val="0"/>
        <c:axPos val="l"/>
        <c:majorTickMark val="none"/>
        <c:minorTickMark val="none"/>
        <c:tickLblPos val="none"/>
        <c:crossAx val="73824896"/>
        <c:crossesAt val="0"/>
        <c:auto val="1"/>
        <c:lblAlgn val="ctr"/>
        <c:lblOffset val="100"/>
        <c:tickMarkSkip val="1"/>
        <c:noMultiLvlLbl val="0"/>
      </c:catAx>
      <c:valAx>
        <c:axId val="73824896"/>
        <c:scaling>
          <c:orientation val="minMax"/>
        </c:scaling>
        <c:delete val="0"/>
        <c:axPos val="t"/>
        <c:numFmt formatCode="0.0" sourceLinked="1"/>
        <c:majorTickMark val="none"/>
        <c:minorTickMark val="none"/>
        <c:tickLblPos val="none"/>
        <c:spPr>
          <a:ln w="9525">
            <a:noFill/>
          </a:ln>
        </c:spPr>
        <c:crossAx val="7382336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202680" y="0"/>
          <a:ext cx="67720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3"/>
      <c r="F1" s="277"/>
      <c r="G1" s="277"/>
      <c r="H1" s="277"/>
      <c r="I1" s="277"/>
      <c r="J1" s="277"/>
      <c r="K1" s="277"/>
      <c r="L1" s="277"/>
    </row>
    <row r="2" spans="1:12" ht="17.25" customHeight="1" x14ac:dyDescent="0.2">
      <c r="A2" s="280"/>
      <c r="B2" s="258"/>
      <c r="C2" s="259"/>
      <c r="D2" s="259"/>
      <c r="E2" s="784"/>
      <c r="F2" s="259"/>
      <c r="G2" s="259"/>
      <c r="H2" s="259"/>
      <c r="I2" s="260"/>
      <c r="J2" s="261"/>
      <c r="K2" s="261"/>
      <c r="L2" s="280"/>
    </row>
    <row r="3" spans="1:12" x14ac:dyDescent="0.2">
      <c r="A3" s="280"/>
      <c r="B3" s="258"/>
      <c r="C3" s="259"/>
      <c r="D3" s="259"/>
      <c r="E3" s="784"/>
      <c r="F3" s="259"/>
      <c r="G3" s="259"/>
      <c r="H3" s="259"/>
      <c r="I3" s="260"/>
      <c r="J3" s="258"/>
      <c r="K3" s="261"/>
      <c r="L3" s="280"/>
    </row>
    <row r="4" spans="1:12" ht="33.75" customHeight="1" x14ac:dyDescent="0.2">
      <c r="A4" s="280"/>
      <c r="B4" s="258"/>
      <c r="C4" s="1393" t="s">
        <v>426</v>
      </c>
      <c r="D4" s="1393"/>
      <c r="E4" s="1393"/>
      <c r="F4" s="1393"/>
      <c r="G4" s="969"/>
      <c r="H4" s="260"/>
      <c r="I4" s="260"/>
      <c r="J4" s="262" t="s">
        <v>35</v>
      </c>
      <c r="K4" s="258"/>
      <c r="L4" s="280"/>
    </row>
    <row r="5" spans="1:12" s="137" customFormat="1" ht="12.75" customHeight="1" x14ac:dyDescent="0.2">
      <c r="A5" s="282"/>
      <c r="B5" s="1395"/>
      <c r="C5" s="1395"/>
      <c r="D5" s="1395"/>
      <c r="E5" s="1395"/>
      <c r="F5" s="277"/>
      <c r="G5" s="263"/>
      <c r="H5" s="263"/>
      <c r="I5" s="263"/>
      <c r="J5" s="264"/>
      <c r="K5" s="265"/>
      <c r="L5" s="280"/>
    </row>
    <row r="6" spans="1:12" ht="12.75" customHeight="1" x14ac:dyDescent="0.2">
      <c r="A6" s="280"/>
      <c r="B6" s="280"/>
      <c r="C6" s="277"/>
      <c r="D6" s="277"/>
      <c r="E6" s="783"/>
      <c r="F6" s="277"/>
      <c r="G6" s="263"/>
      <c r="H6" s="263"/>
      <c r="I6" s="263"/>
      <c r="J6" s="264"/>
      <c r="K6" s="265"/>
      <c r="L6" s="280"/>
    </row>
    <row r="7" spans="1:12" ht="12.75" customHeight="1" x14ac:dyDescent="0.2">
      <c r="A7" s="280"/>
      <c r="B7" s="280"/>
      <c r="C7" s="277"/>
      <c r="D7" s="277"/>
      <c r="E7" s="783"/>
      <c r="F7" s="277"/>
      <c r="G7" s="263"/>
      <c r="H7" s="263"/>
      <c r="I7" s="276"/>
      <c r="J7" s="264"/>
      <c r="K7" s="265"/>
      <c r="L7" s="280"/>
    </row>
    <row r="8" spans="1:12" ht="12.75" customHeight="1" x14ac:dyDescent="0.2">
      <c r="A8" s="280"/>
      <c r="B8" s="280"/>
      <c r="C8" s="277"/>
      <c r="D8" s="277"/>
      <c r="E8" s="783"/>
      <c r="F8" s="277"/>
      <c r="G8" s="263"/>
      <c r="H8" s="263"/>
      <c r="I8" s="276"/>
      <c r="J8" s="264"/>
      <c r="K8" s="265"/>
      <c r="L8" s="280"/>
    </row>
    <row r="9" spans="1:12" ht="12.75" customHeight="1" x14ac:dyDescent="0.2">
      <c r="A9" s="280"/>
      <c r="B9" s="280"/>
      <c r="C9" s="277"/>
      <c r="D9" s="277"/>
      <c r="E9" s="783"/>
      <c r="F9" s="277"/>
      <c r="G9" s="263"/>
      <c r="H9" s="263"/>
      <c r="I9" s="276"/>
      <c r="J9" s="264"/>
      <c r="K9" s="265"/>
      <c r="L9" s="280"/>
    </row>
    <row r="10" spans="1:12" ht="12.75" customHeight="1" x14ac:dyDescent="0.2">
      <c r="A10" s="280"/>
      <c r="B10" s="280"/>
      <c r="C10" s="277"/>
      <c r="D10" s="277"/>
      <c r="E10" s="783"/>
      <c r="F10" s="277"/>
      <c r="G10" s="263"/>
      <c r="H10" s="263"/>
      <c r="I10" s="263"/>
      <c r="J10" s="264"/>
      <c r="K10" s="265"/>
      <c r="L10" s="280"/>
    </row>
    <row r="11" spans="1:12" ht="12.75" customHeight="1" x14ac:dyDescent="0.2">
      <c r="A11" s="280"/>
      <c r="B11" s="280"/>
      <c r="C11" s="277"/>
      <c r="D11" s="277"/>
      <c r="E11" s="783"/>
      <c r="F11" s="277"/>
      <c r="G11" s="263"/>
      <c r="H11" s="263"/>
      <c r="I11" s="263"/>
      <c r="J11" s="264"/>
      <c r="K11" s="265"/>
      <c r="L11" s="280"/>
    </row>
    <row r="12" spans="1:12" ht="12.75" customHeight="1" x14ac:dyDescent="0.2">
      <c r="A12" s="280"/>
      <c r="B12" s="280"/>
      <c r="C12" s="277"/>
      <c r="D12" s="277"/>
      <c r="E12" s="783"/>
      <c r="F12" s="277"/>
      <c r="G12" s="263"/>
      <c r="H12" s="263"/>
      <c r="I12" s="263"/>
      <c r="J12" s="264"/>
      <c r="K12" s="265"/>
      <c r="L12" s="280"/>
    </row>
    <row r="13" spans="1:12" x14ac:dyDescent="0.2">
      <c r="A13" s="280"/>
      <c r="B13" s="280"/>
      <c r="C13" s="277"/>
      <c r="D13" s="277"/>
      <c r="E13" s="783"/>
      <c r="F13" s="277"/>
      <c r="G13" s="263"/>
      <c r="H13" s="263"/>
      <c r="I13" s="263"/>
      <c r="J13" s="264"/>
      <c r="K13" s="265"/>
      <c r="L13" s="280"/>
    </row>
    <row r="14" spans="1:12" x14ac:dyDescent="0.2">
      <c r="A14" s="280"/>
      <c r="B14" s="297" t="s">
        <v>27</v>
      </c>
      <c r="C14" s="295"/>
      <c r="D14" s="295"/>
      <c r="E14" s="785"/>
      <c r="F14" s="277"/>
      <c r="G14" s="263"/>
      <c r="H14" s="263"/>
      <c r="I14" s="263"/>
      <c r="J14" s="264"/>
      <c r="K14" s="265"/>
      <c r="L14" s="280"/>
    </row>
    <row r="15" spans="1:12" ht="13.5" thickBot="1" x14ac:dyDescent="0.25">
      <c r="A15" s="280"/>
      <c r="B15" s="280"/>
      <c r="C15" s="277"/>
      <c r="D15" s="277"/>
      <c r="E15" s="783"/>
      <c r="F15" s="277"/>
      <c r="G15" s="263"/>
      <c r="H15" s="263"/>
      <c r="I15" s="263"/>
      <c r="J15" s="264"/>
      <c r="K15" s="265"/>
      <c r="L15" s="280"/>
    </row>
    <row r="16" spans="1:12" ht="13.5" thickBot="1" x14ac:dyDescent="0.25">
      <c r="A16" s="280"/>
      <c r="B16" s="302"/>
      <c r="C16" s="289" t="s">
        <v>21</v>
      </c>
      <c r="D16" s="289"/>
      <c r="E16" s="786">
        <v>3</v>
      </c>
      <c r="F16" s="277"/>
      <c r="G16" s="263"/>
      <c r="H16" s="263"/>
      <c r="I16" s="263"/>
      <c r="J16" s="264"/>
      <c r="K16" s="265"/>
      <c r="L16" s="280"/>
    </row>
    <row r="17" spans="1:12" ht="13.5" thickBot="1" x14ac:dyDescent="0.25">
      <c r="A17" s="280"/>
      <c r="B17" s="280"/>
      <c r="C17" s="296"/>
      <c r="D17" s="296"/>
      <c r="E17" s="787"/>
      <c r="F17" s="277"/>
      <c r="G17" s="263"/>
      <c r="H17" s="263"/>
      <c r="I17" s="263"/>
      <c r="J17" s="264"/>
      <c r="K17" s="265"/>
      <c r="L17" s="280"/>
    </row>
    <row r="18" spans="1:12" ht="13.5" thickBot="1" x14ac:dyDescent="0.25">
      <c r="A18" s="280"/>
      <c r="B18" s="302"/>
      <c r="C18" s="289" t="s">
        <v>33</v>
      </c>
      <c r="D18" s="289"/>
      <c r="E18" s="788">
        <v>4</v>
      </c>
      <c r="F18" s="277"/>
      <c r="G18" s="263"/>
      <c r="H18" s="263"/>
      <c r="I18" s="263"/>
      <c r="J18" s="264"/>
      <c r="K18" s="265"/>
      <c r="L18" s="280"/>
    </row>
    <row r="19" spans="1:12" ht="13.5" thickBot="1" x14ac:dyDescent="0.25">
      <c r="A19" s="280"/>
      <c r="B19" s="281"/>
      <c r="C19" s="287"/>
      <c r="D19" s="287"/>
      <c r="E19" s="789"/>
      <c r="F19" s="277"/>
      <c r="G19" s="263"/>
      <c r="H19" s="263"/>
      <c r="I19" s="263"/>
      <c r="J19" s="264"/>
      <c r="K19" s="265"/>
      <c r="L19" s="280"/>
    </row>
    <row r="20" spans="1:12" ht="13.5" customHeight="1" thickBot="1" x14ac:dyDescent="0.25">
      <c r="A20" s="280"/>
      <c r="B20" s="301"/>
      <c r="C20" s="1394" t="s">
        <v>32</v>
      </c>
      <c r="D20" s="1387"/>
      <c r="E20" s="788">
        <v>6</v>
      </c>
      <c r="F20" s="277"/>
      <c r="G20" s="263"/>
      <c r="H20" s="263"/>
      <c r="I20" s="263"/>
      <c r="J20" s="264"/>
      <c r="K20" s="265"/>
      <c r="L20" s="280"/>
    </row>
    <row r="21" spans="1:12" x14ac:dyDescent="0.2">
      <c r="A21" s="280"/>
      <c r="B21" s="293"/>
      <c r="C21" s="1384" t="s">
        <v>2</v>
      </c>
      <c r="D21" s="1384"/>
      <c r="E21" s="787">
        <v>6</v>
      </c>
      <c r="F21" s="277"/>
      <c r="G21" s="263"/>
      <c r="H21" s="263"/>
      <c r="I21" s="263"/>
      <c r="J21" s="264"/>
      <c r="K21" s="265"/>
      <c r="L21" s="280"/>
    </row>
    <row r="22" spans="1:12" x14ac:dyDescent="0.2">
      <c r="A22" s="280"/>
      <c r="B22" s="293"/>
      <c r="C22" s="1384" t="s">
        <v>13</v>
      </c>
      <c r="D22" s="1384"/>
      <c r="E22" s="787">
        <v>7</v>
      </c>
      <c r="F22" s="277"/>
      <c r="G22" s="263"/>
      <c r="H22" s="263"/>
      <c r="I22" s="263"/>
      <c r="J22" s="264"/>
      <c r="K22" s="265"/>
      <c r="L22" s="280"/>
    </row>
    <row r="23" spans="1:12" x14ac:dyDescent="0.2">
      <c r="A23" s="280"/>
      <c r="B23" s="293"/>
      <c r="C23" s="1384" t="s">
        <v>7</v>
      </c>
      <c r="D23" s="1384"/>
      <c r="E23" s="787">
        <v>8</v>
      </c>
      <c r="F23" s="277"/>
      <c r="G23" s="263"/>
      <c r="H23" s="263"/>
      <c r="I23" s="263"/>
      <c r="J23" s="264"/>
      <c r="K23" s="265"/>
      <c r="L23" s="280"/>
    </row>
    <row r="24" spans="1:12" x14ac:dyDescent="0.2">
      <c r="A24" s="280"/>
      <c r="B24" s="294"/>
      <c r="C24" s="1384" t="s">
        <v>401</v>
      </c>
      <c r="D24" s="1384"/>
      <c r="E24" s="787">
        <v>9</v>
      </c>
      <c r="F24" s="277"/>
      <c r="G24" s="267"/>
      <c r="H24" s="263"/>
      <c r="I24" s="263"/>
      <c r="J24" s="264"/>
      <c r="K24" s="265"/>
      <c r="L24" s="280"/>
    </row>
    <row r="25" spans="1:12" ht="22.5" customHeight="1" x14ac:dyDescent="0.2">
      <c r="A25" s="280"/>
      <c r="B25" s="283"/>
      <c r="C25" s="1382" t="s">
        <v>28</v>
      </c>
      <c r="D25" s="1382"/>
      <c r="E25" s="787">
        <v>10</v>
      </c>
      <c r="F25" s="277"/>
      <c r="G25" s="263"/>
      <c r="H25" s="263"/>
      <c r="I25" s="263"/>
      <c r="J25" s="264"/>
      <c r="K25" s="265"/>
      <c r="L25" s="280"/>
    </row>
    <row r="26" spans="1:12" x14ac:dyDescent="0.2">
      <c r="A26" s="280"/>
      <c r="B26" s="283"/>
      <c r="C26" s="1384" t="s">
        <v>25</v>
      </c>
      <c r="D26" s="1384"/>
      <c r="E26" s="787">
        <v>11</v>
      </c>
      <c r="F26" s="277"/>
      <c r="G26" s="263"/>
      <c r="H26" s="263"/>
      <c r="I26" s="263"/>
      <c r="J26" s="264"/>
      <c r="K26" s="265"/>
      <c r="L26" s="280"/>
    </row>
    <row r="27" spans="1:12" ht="12.75" customHeight="1" thickBot="1" x14ac:dyDescent="0.25">
      <c r="A27" s="280"/>
      <c r="B27" s="277"/>
      <c r="C27" s="285"/>
      <c r="D27" s="285"/>
      <c r="E27" s="787"/>
      <c r="F27" s="277"/>
      <c r="G27" s="263"/>
      <c r="H27" s="1388">
        <v>43282</v>
      </c>
      <c r="I27" s="1389"/>
      <c r="J27" s="1389"/>
      <c r="K27" s="267"/>
      <c r="L27" s="280"/>
    </row>
    <row r="28" spans="1:12" ht="13.5" customHeight="1" thickBot="1" x14ac:dyDescent="0.25">
      <c r="A28" s="280"/>
      <c r="B28" s="379"/>
      <c r="C28" s="1386" t="s">
        <v>12</v>
      </c>
      <c r="D28" s="1387"/>
      <c r="E28" s="788">
        <v>12</v>
      </c>
      <c r="F28" s="277"/>
      <c r="G28" s="263"/>
      <c r="H28" s="1389"/>
      <c r="I28" s="1389"/>
      <c r="J28" s="1389"/>
      <c r="K28" s="267"/>
      <c r="L28" s="280"/>
    </row>
    <row r="29" spans="1:12" ht="12.75" hidden="1" customHeight="1" x14ac:dyDescent="0.2">
      <c r="A29" s="280"/>
      <c r="B29" s="278"/>
      <c r="C29" s="1384" t="s">
        <v>45</v>
      </c>
      <c r="D29" s="1384"/>
      <c r="E29" s="787">
        <v>12</v>
      </c>
      <c r="F29" s="277"/>
      <c r="G29" s="263"/>
      <c r="H29" s="1389"/>
      <c r="I29" s="1389"/>
      <c r="J29" s="1389"/>
      <c r="K29" s="267"/>
      <c r="L29" s="280"/>
    </row>
    <row r="30" spans="1:12" ht="22.5" customHeight="1" x14ac:dyDescent="0.2">
      <c r="A30" s="280"/>
      <c r="B30" s="278"/>
      <c r="C30" s="1385" t="s">
        <v>403</v>
      </c>
      <c r="D30" s="1385"/>
      <c r="E30" s="787">
        <v>12</v>
      </c>
      <c r="F30" s="277"/>
      <c r="G30" s="263"/>
      <c r="H30" s="1389"/>
      <c r="I30" s="1389"/>
      <c r="J30" s="1389"/>
      <c r="K30" s="267"/>
      <c r="L30" s="280"/>
    </row>
    <row r="31" spans="1:12" ht="12.75" customHeight="1" thickBot="1" x14ac:dyDescent="0.25">
      <c r="A31" s="280"/>
      <c r="B31" s="283"/>
      <c r="C31" s="292"/>
      <c r="D31" s="292"/>
      <c r="E31" s="789"/>
      <c r="F31" s="277"/>
      <c r="G31" s="263"/>
      <c r="H31" s="1389"/>
      <c r="I31" s="1389"/>
      <c r="J31" s="1389"/>
      <c r="K31" s="267"/>
      <c r="L31" s="280"/>
    </row>
    <row r="32" spans="1:12" ht="13.5" customHeight="1" thickBot="1" x14ac:dyDescent="0.25">
      <c r="A32" s="280"/>
      <c r="B32" s="300"/>
      <c r="C32" s="286" t="s">
        <v>11</v>
      </c>
      <c r="D32" s="286"/>
      <c r="E32" s="788">
        <v>13</v>
      </c>
      <c r="F32" s="277"/>
      <c r="G32" s="263"/>
      <c r="H32" s="1389"/>
      <c r="I32" s="1389"/>
      <c r="J32" s="1389"/>
      <c r="K32" s="267"/>
      <c r="L32" s="280"/>
    </row>
    <row r="33" spans="1:12" ht="12.75" customHeight="1" x14ac:dyDescent="0.2">
      <c r="A33" s="280"/>
      <c r="B33" s="278"/>
      <c r="C33" s="1390" t="s">
        <v>18</v>
      </c>
      <c r="D33" s="1390"/>
      <c r="E33" s="787">
        <v>13</v>
      </c>
      <c r="F33" s="277"/>
      <c r="G33" s="263"/>
      <c r="H33" s="1389"/>
      <c r="I33" s="1389"/>
      <c r="J33" s="1389"/>
      <c r="K33" s="267"/>
      <c r="L33" s="280"/>
    </row>
    <row r="34" spans="1:12" ht="12.75" customHeight="1" x14ac:dyDescent="0.2">
      <c r="A34" s="280"/>
      <c r="B34" s="278"/>
      <c r="C34" s="1383" t="s">
        <v>8</v>
      </c>
      <c r="D34" s="1383"/>
      <c r="E34" s="787">
        <v>14</v>
      </c>
      <c r="F34" s="277"/>
      <c r="G34" s="263"/>
      <c r="H34" s="268"/>
      <c r="I34" s="268"/>
      <c r="J34" s="268"/>
      <c r="K34" s="267"/>
      <c r="L34" s="280"/>
    </row>
    <row r="35" spans="1:12" ht="12.75" customHeight="1" x14ac:dyDescent="0.2">
      <c r="A35" s="280"/>
      <c r="B35" s="278"/>
      <c r="C35" s="1383" t="s">
        <v>26</v>
      </c>
      <c r="D35" s="1383"/>
      <c r="E35" s="787">
        <v>14</v>
      </c>
      <c r="F35" s="277"/>
      <c r="G35" s="263"/>
      <c r="H35" s="268"/>
      <c r="I35" s="268"/>
      <c r="J35" s="268"/>
      <c r="K35" s="267"/>
      <c r="L35" s="280"/>
    </row>
    <row r="36" spans="1:12" ht="12.75" customHeight="1" x14ac:dyDescent="0.2">
      <c r="A36" s="280"/>
      <c r="B36" s="278"/>
      <c r="C36" s="1383" t="s">
        <v>6</v>
      </c>
      <c r="D36" s="1383"/>
      <c r="E36" s="787">
        <v>15</v>
      </c>
      <c r="F36" s="277"/>
      <c r="G36" s="263"/>
      <c r="H36" s="268"/>
      <c r="I36" s="268"/>
      <c r="J36" s="268"/>
      <c r="K36" s="267"/>
      <c r="L36" s="280"/>
    </row>
    <row r="37" spans="1:12" ht="12.75" customHeight="1" x14ac:dyDescent="0.2">
      <c r="A37" s="280"/>
      <c r="B37" s="278"/>
      <c r="C37" s="1390" t="s">
        <v>49</v>
      </c>
      <c r="D37" s="1390"/>
      <c r="E37" s="787">
        <v>16</v>
      </c>
      <c r="F37" s="277"/>
      <c r="G37" s="263"/>
      <c r="H37" s="268"/>
      <c r="I37" s="268"/>
      <c r="J37" s="268"/>
      <c r="K37" s="267"/>
      <c r="L37" s="280"/>
    </row>
    <row r="38" spans="1:12" ht="12.75" customHeight="1" x14ac:dyDescent="0.2">
      <c r="A38" s="280"/>
      <c r="B38" s="284"/>
      <c r="C38" s="1383" t="s">
        <v>14</v>
      </c>
      <c r="D38" s="1383"/>
      <c r="E38" s="787">
        <v>16</v>
      </c>
      <c r="F38" s="277"/>
      <c r="G38" s="263"/>
      <c r="H38" s="263"/>
      <c r="I38" s="263"/>
      <c r="J38" s="264"/>
      <c r="K38" s="265"/>
      <c r="L38" s="280"/>
    </row>
    <row r="39" spans="1:12" ht="12.75" customHeight="1" x14ac:dyDescent="0.2">
      <c r="A39" s="280"/>
      <c r="B39" s="278"/>
      <c r="C39" s="1384" t="s">
        <v>31</v>
      </c>
      <c r="D39" s="1384"/>
      <c r="E39" s="787">
        <v>17</v>
      </c>
      <c r="F39" s="277"/>
      <c r="G39" s="263"/>
      <c r="H39" s="263"/>
      <c r="I39" s="263"/>
      <c r="J39" s="269"/>
      <c r="K39" s="269"/>
      <c r="L39" s="280"/>
    </row>
    <row r="40" spans="1:12" ht="13.5" thickBot="1" x14ac:dyDescent="0.25">
      <c r="A40" s="280"/>
      <c r="B40" s="280"/>
      <c r="C40" s="277"/>
      <c r="D40" s="277"/>
      <c r="E40" s="789"/>
      <c r="F40" s="277"/>
      <c r="G40" s="263"/>
      <c r="H40" s="263"/>
      <c r="I40" s="263"/>
      <c r="J40" s="269"/>
      <c r="K40" s="269"/>
      <c r="L40" s="280"/>
    </row>
    <row r="41" spans="1:12" ht="13.5" customHeight="1" thickBot="1" x14ac:dyDescent="0.25">
      <c r="A41" s="280"/>
      <c r="B41" s="363"/>
      <c r="C41" s="1391" t="s">
        <v>29</v>
      </c>
      <c r="D41" s="1387"/>
      <c r="E41" s="788">
        <v>18</v>
      </c>
      <c r="F41" s="277"/>
      <c r="G41" s="263"/>
      <c r="H41" s="263"/>
      <c r="I41" s="263"/>
      <c r="J41" s="269"/>
      <c r="K41" s="269"/>
      <c r="L41" s="280"/>
    </row>
    <row r="42" spans="1:12" x14ac:dyDescent="0.2">
      <c r="A42" s="280"/>
      <c r="B42" s="280"/>
      <c r="C42" s="1384" t="s">
        <v>30</v>
      </c>
      <c r="D42" s="1384"/>
      <c r="E42" s="787">
        <v>18</v>
      </c>
      <c r="F42" s="277"/>
      <c r="G42" s="263"/>
      <c r="H42" s="263"/>
      <c r="I42" s="263"/>
      <c r="J42" s="270"/>
      <c r="K42" s="270"/>
      <c r="L42" s="280"/>
    </row>
    <row r="43" spans="1:12" x14ac:dyDescent="0.2">
      <c r="A43" s="280"/>
      <c r="B43" s="284"/>
      <c r="C43" s="1384" t="s">
        <v>0</v>
      </c>
      <c r="D43" s="1384"/>
      <c r="E43" s="787">
        <v>19</v>
      </c>
      <c r="F43" s="277"/>
      <c r="G43" s="263"/>
      <c r="H43" s="263"/>
      <c r="I43" s="263"/>
      <c r="J43" s="271"/>
      <c r="K43" s="272"/>
      <c r="L43" s="280"/>
    </row>
    <row r="44" spans="1:12" x14ac:dyDescent="0.2">
      <c r="A44" s="280"/>
      <c r="B44" s="284"/>
      <c r="C44" s="1384" t="s">
        <v>16</v>
      </c>
      <c r="D44" s="1384"/>
      <c r="E44" s="787">
        <v>19</v>
      </c>
      <c r="F44" s="277"/>
      <c r="G44" s="263"/>
      <c r="H44" s="263"/>
      <c r="I44" s="263"/>
      <c r="J44" s="271"/>
      <c r="K44" s="272"/>
      <c r="L44" s="280"/>
    </row>
    <row r="45" spans="1:12" x14ac:dyDescent="0.2">
      <c r="A45" s="280"/>
      <c r="B45" s="284"/>
      <c r="C45" s="1384" t="s">
        <v>1</v>
      </c>
      <c r="D45" s="1384"/>
      <c r="E45" s="790">
        <v>19</v>
      </c>
      <c r="F45" s="287"/>
      <c r="G45" s="273"/>
      <c r="H45" s="274"/>
      <c r="I45" s="273"/>
      <c r="J45" s="273"/>
      <c r="K45" s="273"/>
      <c r="L45" s="280"/>
    </row>
    <row r="46" spans="1:12" x14ac:dyDescent="0.2">
      <c r="A46" s="280"/>
      <c r="B46" s="284"/>
      <c r="C46" s="1384" t="s">
        <v>22</v>
      </c>
      <c r="D46" s="1384"/>
      <c r="E46" s="790">
        <v>19</v>
      </c>
      <c r="F46" s="287"/>
      <c r="G46" s="273"/>
      <c r="H46" s="274"/>
      <c r="I46" s="273"/>
      <c r="J46" s="273"/>
      <c r="K46" s="273"/>
      <c r="L46" s="280"/>
    </row>
    <row r="47" spans="1:12" ht="12.75" customHeight="1" thickBot="1" x14ac:dyDescent="0.25">
      <c r="A47" s="280"/>
      <c r="B47" s="283"/>
      <c r="C47" s="283"/>
      <c r="D47" s="283"/>
      <c r="E47" s="791"/>
      <c r="F47" s="279"/>
      <c r="G47" s="271"/>
      <c r="H47" s="274"/>
      <c r="I47" s="271"/>
      <c r="J47" s="271"/>
      <c r="K47" s="272"/>
      <c r="L47" s="280"/>
    </row>
    <row r="48" spans="1:12" ht="13.5" customHeight="1" thickBot="1" x14ac:dyDescent="0.25">
      <c r="A48" s="280"/>
      <c r="B48" s="303"/>
      <c r="C48" s="1394" t="s">
        <v>38</v>
      </c>
      <c r="D48" s="1387"/>
      <c r="E48" s="786">
        <v>20</v>
      </c>
      <c r="F48" s="279"/>
      <c r="G48" s="271"/>
      <c r="H48" s="274"/>
      <c r="I48" s="271"/>
      <c r="J48" s="271"/>
      <c r="K48" s="272"/>
      <c r="L48" s="280"/>
    </row>
    <row r="49" spans="1:12" x14ac:dyDescent="0.2">
      <c r="A49" s="280"/>
      <c r="B49" s="280"/>
      <c r="C49" s="1384" t="s">
        <v>47</v>
      </c>
      <c r="D49" s="1384"/>
      <c r="E49" s="790">
        <v>20</v>
      </c>
      <c r="F49" s="279"/>
      <c r="G49" s="271"/>
      <c r="H49" s="274"/>
      <c r="I49" s="271"/>
      <c r="J49" s="271"/>
      <c r="K49" s="272"/>
      <c r="L49" s="280"/>
    </row>
    <row r="50" spans="1:12" ht="12.75" customHeight="1" x14ac:dyDescent="0.2">
      <c r="A50" s="280"/>
      <c r="B50" s="283"/>
      <c r="C50" s="1382" t="s">
        <v>411</v>
      </c>
      <c r="D50" s="1382"/>
      <c r="E50" s="792">
        <v>21</v>
      </c>
      <c r="F50" s="279"/>
      <c r="G50" s="271"/>
      <c r="H50" s="274"/>
      <c r="I50" s="271"/>
      <c r="J50" s="271"/>
      <c r="K50" s="272"/>
      <c r="L50" s="280"/>
    </row>
    <row r="51" spans="1:12" ht="11.25" customHeight="1" thickBot="1" x14ac:dyDescent="0.25">
      <c r="A51" s="280"/>
      <c r="B51" s="280"/>
      <c r="C51" s="288"/>
      <c r="D51" s="288"/>
      <c r="E51" s="787"/>
      <c r="F51" s="279"/>
      <c r="G51" s="271"/>
      <c r="H51" s="274"/>
      <c r="I51" s="271"/>
      <c r="J51" s="271"/>
      <c r="K51" s="272"/>
      <c r="L51" s="280"/>
    </row>
    <row r="52" spans="1:12" ht="13.5" thickBot="1" x14ac:dyDescent="0.25">
      <c r="A52" s="280"/>
      <c r="B52" s="299"/>
      <c r="C52" s="289" t="s">
        <v>4</v>
      </c>
      <c r="D52" s="289"/>
      <c r="E52" s="786">
        <v>22</v>
      </c>
      <c r="F52" s="287"/>
      <c r="G52" s="273"/>
      <c r="H52" s="274"/>
      <c r="I52" s="273"/>
      <c r="J52" s="273"/>
      <c r="K52" s="273"/>
      <c r="L52" s="280"/>
    </row>
    <row r="53" spans="1:12" ht="33" customHeight="1" x14ac:dyDescent="0.2">
      <c r="A53" s="280"/>
      <c r="B53" s="290"/>
      <c r="C53" s="291"/>
      <c r="D53" s="291"/>
      <c r="E53" s="793"/>
      <c r="F53" s="279"/>
      <c r="G53" s="271"/>
      <c r="H53" s="274"/>
      <c r="I53" s="271"/>
      <c r="J53" s="271"/>
      <c r="K53" s="272"/>
      <c r="L53" s="280"/>
    </row>
    <row r="54" spans="1:12" ht="33" customHeight="1" x14ac:dyDescent="0.2">
      <c r="A54" s="280"/>
      <c r="B54" s="280"/>
      <c r="C54" s="278"/>
      <c r="D54" s="278"/>
      <c r="E54" s="791"/>
      <c r="F54" s="279"/>
      <c r="G54" s="271"/>
      <c r="H54" s="274"/>
      <c r="I54" s="271"/>
      <c r="J54" s="271"/>
      <c r="K54" s="272"/>
      <c r="L54" s="280"/>
    </row>
    <row r="55" spans="1:12" ht="19.5" customHeight="1" x14ac:dyDescent="0.2">
      <c r="A55" s="280"/>
      <c r="B55" s="781" t="s">
        <v>50</v>
      </c>
      <c r="C55" s="781"/>
      <c r="D55" s="298"/>
      <c r="E55" s="794"/>
      <c r="F55" s="279"/>
      <c r="G55" s="271"/>
      <c r="H55" s="274"/>
      <c r="I55" s="271"/>
      <c r="J55" s="271"/>
      <c r="K55" s="272"/>
      <c r="L55" s="280"/>
    </row>
    <row r="56" spans="1:12" ht="21" customHeight="1" x14ac:dyDescent="0.2">
      <c r="A56" s="280"/>
      <c r="B56" s="280"/>
      <c r="C56" s="280"/>
      <c r="D56" s="280"/>
      <c r="E56" s="794"/>
      <c r="F56" s="279"/>
      <c r="G56" s="271"/>
      <c r="H56" s="274"/>
      <c r="I56" s="271"/>
      <c r="J56" s="271"/>
      <c r="K56" s="272"/>
      <c r="L56" s="280"/>
    </row>
    <row r="57" spans="1:12" ht="22.5" customHeight="1" x14ac:dyDescent="0.2">
      <c r="A57" s="280"/>
      <c r="B57" s="782" t="s">
        <v>381</v>
      </c>
      <c r="C57" s="780"/>
      <c r="D57" s="963">
        <v>43312</v>
      </c>
      <c r="E57" s="850"/>
      <c r="F57" s="780"/>
      <c r="G57" s="271"/>
      <c r="H57" s="274"/>
      <c r="I57" s="271"/>
      <c r="J57" s="271"/>
      <c r="K57" s="272"/>
      <c r="L57" s="280"/>
    </row>
    <row r="58" spans="1:12" ht="22.5" customHeight="1" x14ac:dyDescent="0.2">
      <c r="A58" s="280"/>
      <c r="B58" s="782" t="s">
        <v>382</v>
      </c>
      <c r="C58" s="364"/>
      <c r="D58" s="963" t="s">
        <v>585</v>
      </c>
      <c r="E58" s="850"/>
      <c r="F58" s="365"/>
      <c r="G58" s="271"/>
      <c r="H58" s="274"/>
      <c r="I58" s="271"/>
      <c r="J58" s="271"/>
      <c r="K58" s="272"/>
      <c r="L58" s="280"/>
    </row>
    <row r="59" spans="1:12" s="137" customFormat="1" ht="28.5" customHeight="1" x14ac:dyDescent="0.2">
      <c r="A59" s="282"/>
      <c r="B59" s="1392"/>
      <c r="C59" s="1392"/>
      <c r="D59" s="1392"/>
      <c r="E59" s="791"/>
      <c r="F59" s="278"/>
      <c r="G59" s="275"/>
      <c r="H59" s="275"/>
      <c r="I59" s="275"/>
      <c r="J59" s="275"/>
      <c r="K59" s="275"/>
      <c r="L59" s="282"/>
    </row>
    <row r="60" spans="1:12" ht="7.5" customHeight="1" x14ac:dyDescent="0.2">
      <c r="A60" s="280"/>
      <c r="B60" s="1392"/>
      <c r="C60" s="1392"/>
      <c r="D60" s="1392"/>
      <c r="E60" s="795"/>
      <c r="F60" s="281"/>
      <c r="G60" s="281"/>
      <c r="H60" s="281"/>
      <c r="I60" s="281"/>
      <c r="J60" s="281"/>
      <c r="K60" s="281"/>
      <c r="L60" s="281"/>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N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2" x14ac:dyDescent="0.2">
      <c r="A1" s="403"/>
      <c r="B1" s="573"/>
      <c r="C1" s="1501"/>
      <c r="D1" s="1501"/>
      <c r="E1" s="983"/>
      <c r="F1" s="407"/>
      <c r="G1" s="407"/>
      <c r="H1" s="1065"/>
      <c r="I1" s="1066" t="s">
        <v>477</v>
      </c>
      <c r="J1" s="1066"/>
      <c r="K1" s="1066"/>
      <c r="L1" s="403"/>
    </row>
    <row r="2" spans="1:12" ht="6" customHeight="1" x14ac:dyDescent="0.2">
      <c r="A2" s="403"/>
      <c r="B2" s="984"/>
      <c r="C2" s="985"/>
      <c r="D2" s="985"/>
      <c r="E2" s="985"/>
      <c r="F2" s="574"/>
      <c r="G2" s="574"/>
      <c r="H2" s="413"/>
      <c r="I2" s="413"/>
      <c r="J2" s="1502" t="s">
        <v>70</v>
      </c>
      <c r="K2" s="413"/>
      <c r="L2" s="403"/>
    </row>
    <row r="3" spans="1:12" ht="13.5" thickBot="1" x14ac:dyDescent="0.25">
      <c r="A3" s="403"/>
      <c r="B3" s="466"/>
      <c r="C3" s="413"/>
      <c r="D3" s="413"/>
      <c r="E3" s="413"/>
      <c r="F3" s="413"/>
      <c r="G3" s="413"/>
      <c r="H3" s="413"/>
      <c r="I3" s="413"/>
      <c r="J3" s="1503"/>
      <c r="K3" s="749"/>
      <c r="L3" s="403"/>
    </row>
    <row r="4" spans="1:12" ht="15" thickBot="1" x14ac:dyDescent="0.25">
      <c r="A4" s="403"/>
      <c r="B4" s="466"/>
      <c r="C4" s="1504" t="s">
        <v>480</v>
      </c>
      <c r="D4" s="1505"/>
      <c r="E4" s="1505"/>
      <c r="F4" s="1505"/>
      <c r="G4" s="1505"/>
      <c r="H4" s="1505"/>
      <c r="I4" s="1505"/>
      <c r="J4" s="1506"/>
      <c r="K4" s="413"/>
      <c r="L4" s="403"/>
    </row>
    <row r="5" spans="1:12" ht="7.5" customHeight="1" x14ac:dyDescent="0.2">
      <c r="A5" s="403"/>
      <c r="B5" s="466"/>
      <c r="C5" s="1067" t="s">
        <v>78</v>
      </c>
      <c r="D5" s="413"/>
      <c r="E5" s="413"/>
      <c r="F5" s="413"/>
      <c r="G5" s="413"/>
      <c r="H5" s="413"/>
      <c r="I5" s="413"/>
      <c r="J5" s="749"/>
      <c r="K5" s="413"/>
      <c r="L5" s="403"/>
    </row>
    <row r="6" spans="1:12" s="417" customFormat="1" ht="22.5" customHeight="1" x14ac:dyDescent="0.2">
      <c r="A6" s="415"/>
      <c r="B6" s="567"/>
      <c r="C6" s="1507">
        <v>2015</v>
      </c>
      <c r="D6" s="1508"/>
      <c r="E6" s="576"/>
      <c r="F6" s="1511" t="s">
        <v>383</v>
      </c>
      <c r="G6" s="1511"/>
      <c r="H6" s="1512" t="s">
        <v>431</v>
      </c>
      <c r="I6" s="1511"/>
      <c r="J6" s="1513" t="s">
        <v>432</v>
      </c>
      <c r="K6" s="411"/>
      <c r="L6" s="415"/>
    </row>
    <row r="7" spans="1:12" s="417" customFormat="1" ht="32.25" customHeight="1" x14ac:dyDescent="0.2">
      <c r="A7" s="415"/>
      <c r="B7" s="567"/>
      <c r="C7" s="1509"/>
      <c r="D7" s="1510"/>
      <c r="E7" s="576"/>
      <c r="F7" s="987" t="s">
        <v>433</v>
      </c>
      <c r="G7" s="987" t="s">
        <v>434</v>
      </c>
      <c r="H7" s="988" t="s">
        <v>433</v>
      </c>
      <c r="I7" s="989" t="s">
        <v>435</v>
      </c>
      <c r="J7" s="1514"/>
      <c r="K7" s="411"/>
      <c r="L7" s="415"/>
    </row>
    <row r="8" spans="1:12" s="417" customFormat="1" ht="18.75" customHeight="1" x14ac:dyDescent="0.2">
      <c r="A8" s="415"/>
      <c r="B8" s="567"/>
      <c r="C8" s="1515" t="s">
        <v>68</v>
      </c>
      <c r="D8" s="1515"/>
      <c r="E8" s="990"/>
      <c r="F8" s="991">
        <v>45317</v>
      </c>
      <c r="G8" s="992">
        <v>18.317744165177814</v>
      </c>
      <c r="H8" s="993">
        <v>881024</v>
      </c>
      <c r="I8" s="994">
        <v>32.781776061546203</v>
      </c>
      <c r="J8" s="994">
        <v>28.724645412612386</v>
      </c>
      <c r="K8" s="829"/>
      <c r="L8" s="415"/>
    </row>
    <row r="9" spans="1:12" s="417" customFormat="1" ht="17.25" customHeight="1" x14ac:dyDescent="0.2">
      <c r="A9" s="415"/>
      <c r="B9" s="567"/>
      <c r="C9" s="1074" t="s">
        <v>350</v>
      </c>
      <c r="D9" s="1075"/>
      <c r="E9" s="1075"/>
      <c r="F9" s="1076">
        <v>1415</v>
      </c>
      <c r="G9" s="1077">
        <v>11.416814587703728</v>
      </c>
      <c r="H9" s="1078">
        <v>8093</v>
      </c>
      <c r="I9" s="1079">
        <v>13.273305779702158</v>
      </c>
      <c r="J9" s="1079">
        <v>23.113554924008366</v>
      </c>
      <c r="K9" s="1080"/>
      <c r="L9" s="415"/>
    </row>
    <row r="10" spans="1:12" s="832" customFormat="1" ht="17.25" customHeight="1" x14ac:dyDescent="0.2">
      <c r="A10" s="830"/>
      <c r="B10" s="831"/>
      <c r="C10" s="1074" t="s">
        <v>351</v>
      </c>
      <c r="D10" s="1081"/>
      <c r="E10" s="1081"/>
      <c r="F10" s="1076">
        <v>164</v>
      </c>
      <c r="G10" s="1077">
        <v>30.483271375464682</v>
      </c>
      <c r="H10" s="1078">
        <v>3300</v>
      </c>
      <c r="I10" s="1079">
        <v>38.919683924991155</v>
      </c>
      <c r="J10" s="1079">
        <v>24.583333333333247</v>
      </c>
      <c r="K10" s="1033"/>
      <c r="L10" s="830"/>
    </row>
    <row r="11" spans="1:12" s="832" customFormat="1" ht="17.25" customHeight="1" x14ac:dyDescent="0.2">
      <c r="A11" s="830"/>
      <c r="B11" s="831"/>
      <c r="C11" s="1074" t="s">
        <v>352</v>
      </c>
      <c r="D11" s="1081"/>
      <c r="E11" s="1081"/>
      <c r="F11" s="1076">
        <v>6634</v>
      </c>
      <c r="G11" s="1077">
        <v>21.226083061368143</v>
      </c>
      <c r="H11" s="1078">
        <v>198406</v>
      </c>
      <c r="I11" s="1079">
        <v>33.168388004908238</v>
      </c>
      <c r="J11" s="1079">
        <v>28.168039273005903</v>
      </c>
      <c r="K11" s="1033"/>
      <c r="L11" s="830"/>
    </row>
    <row r="12" spans="1:12" s="417" customFormat="1" ht="24" customHeight="1" x14ac:dyDescent="0.2">
      <c r="A12" s="415"/>
      <c r="B12" s="567"/>
      <c r="C12" s="1082"/>
      <c r="D12" s="1083" t="s">
        <v>436</v>
      </c>
      <c r="E12" s="1083"/>
      <c r="F12" s="1084">
        <v>1154</v>
      </c>
      <c r="G12" s="1085">
        <v>20.79653991710218</v>
      </c>
      <c r="H12" s="1086">
        <v>32662</v>
      </c>
      <c r="I12" s="1087">
        <v>36.49263153190396</v>
      </c>
      <c r="J12" s="1087">
        <v>20.197140407813308</v>
      </c>
      <c r="K12" s="1080"/>
      <c r="L12" s="415"/>
    </row>
    <row r="13" spans="1:12" s="417" customFormat="1" ht="24" customHeight="1" x14ac:dyDescent="0.2">
      <c r="A13" s="415"/>
      <c r="B13" s="567"/>
      <c r="C13" s="1082"/>
      <c r="D13" s="1083" t="s">
        <v>437</v>
      </c>
      <c r="E13" s="1083"/>
      <c r="F13" s="1084">
        <v>928</v>
      </c>
      <c r="G13" s="1085">
        <v>12.85852847443536</v>
      </c>
      <c r="H13" s="1086">
        <v>21907</v>
      </c>
      <c r="I13" s="1087">
        <v>12.930815679654344</v>
      </c>
      <c r="J13" s="1087">
        <v>25.995800429086756</v>
      </c>
      <c r="K13" s="1080"/>
      <c r="L13" s="415"/>
    </row>
    <row r="14" spans="1:12" s="417" customFormat="1" ht="18" customHeight="1" x14ac:dyDescent="0.2">
      <c r="A14" s="415"/>
      <c r="B14" s="567"/>
      <c r="C14" s="1082"/>
      <c r="D14" s="1083" t="s">
        <v>438</v>
      </c>
      <c r="E14" s="1083"/>
      <c r="F14" s="1084">
        <v>315</v>
      </c>
      <c r="G14" s="1085">
        <v>21.472392638036812</v>
      </c>
      <c r="H14" s="1086">
        <v>10108</v>
      </c>
      <c r="I14" s="1087">
        <v>43.744319903059683</v>
      </c>
      <c r="J14" s="1087">
        <v>32.076177285318579</v>
      </c>
      <c r="K14" s="1080"/>
      <c r="L14" s="415"/>
    </row>
    <row r="15" spans="1:12" s="417" customFormat="1" ht="24" customHeight="1" x14ac:dyDescent="0.2">
      <c r="A15" s="415"/>
      <c r="B15" s="567"/>
      <c r="C15" s="1082"/>
      <c r="D15" s="1083" t="s">
        <v>439</v>
      </c>
      <c r="E15" s="1083"/>
      <c r="F15" s="1084">
        <v>218</v>
      </c>
      <c r="G15" s="1085">
        <v>46.581196581196579</v>
      </c>
      <c r="H15" s="1086">
        <v>8257</v>
      </c>
      <c r="I15" s="1087">
        <v>61.426871001339087</v>
      </c>
      <c r="J15" s="1087">
        <v>32.409834080174384</v>
      </c>
      <c r="K15" s="1080"/>
      <c r="L15" s="415"/>
    </row>
    <row r="16" spans="1:12" s="417" customFormat="1" ht="17.25" customHeight="1" x14ac:dyDescent="0.2">
      <c r="A16" s="415"/>
      <c r="B16" s="567"/>
      <c r="C16" s="1082"/>
      <c r="D16" s="1083" t="s">
        <v>394</v>
      </c>
      <c r="E16" s="1083"/>
      <c r="F16" s="1084">
        <v>59</v>
      </c>
      <c r="G16" s="1085">
        <v>65.555555555555557</v>
      </c>
      <c r="H16" s="1086">
        <v>4616</v>
      </c>
      <c r="I16" s="1087">
        <v>69.403097278604719</v>
      </c>
      <c r="J16" s="1087">
        <v>38.040727902946067</v>
      </c>
      <c r="K16" s="1080"/>
      <c r="L16" s="415"/>
    </row>
    <row r="17" spans="1:12" s="417" customFormat="1" ht="17.25" customHeight="1" x14ac:dyDescent="0.2">
      <c r="A17" s="415"/>
      <c r="B17" s="567"/>
      <c r="C17" s="1082"/>
      <c r="D17" s="1083" t="s">
        <v>395</v>
      </c>
      <c r="E17" s="1083"/>
      <c r="F17" s="1084">
        <v>291</v>
      </c>
      <c r="G17" s="1085">
        <v>41.630901287553648</v>
      </c>
      <c r="H17" s="1086">
        <v>13210</v>
      </c>
      <c r="I17" s="1087">
        <v>53.518616051533442</v>
      </c>
      <c r="J17" s="1087">
        <v>26.97411052233161</v>
      </c>
      <c r="K17" s="1080"/>
      <c r="L17" s="415"/>
    </row>
    <row r="18" spans="1:12" s="417" customFormat="1" ht="17.25" customHeight="1" x14ac:dyDescent="0.2">
      <c r="A18" s="415"/>
      <c r="B18" s="567"/>
      <c r="C18" s="1082"/>
      <c r="D18" s="1083" t="s">
        <v>396</v>
      </c>
      <c r="E18" s="1083"/>
      <c r="F18" s="1084">
        <v>471</v>
      </c>
      <c r="G18" s="1085">
        <v>24.685534591194969</v>
      </c>
      <c r="H18" s="1086">
        <v>11013</v>
      </c>
      <c r="I18" s="1087">
        <v>31.24166690306658</v>
      </c>
      <c r="J18" s="1087">
        <v>24.066830109870139</v>
      </c>
      <c r="K18" s="1080"/>
      <c r="L18" s="415"/>
    </row>
    <row r="19" spans="1:12" s="417" customFormat="1" ht="17.25" customHeight="1" x14ac:dyDescent="0.2">
      <c r="A19" s="415"/>
      <c r="B19" s="567"/>
      <c r="C19" s="1082"/>
      <c r="D19" s="1083" t="s">
        <v>440</v>
      </c>
      <c r="E19" s="1083"/>
      <c r="F19" s="1084">
        <v>1363</v>
      </c>
      <c r="G19" s="1085">
        <v>24.369747899159663</v>
      </c>
      <c r="H19" s="1086">
        <v>26553</v>
      </c>
      <c r="I19" s="1087">
        <v>34.632390343154519</v>
      </c>
      <c r="J19" s="1087">
        <v>28.278047678228685</v>
      </c>
      <c r="K19" s="1080"/>
      <c r="L19" s="415"/>
    </row>
    <row r="20" spans="1:12" s="417" customFormat="1" ht="36.75" customHeight="1" x14ac:dyDescent="0.2">
      <c r="A20" s="415"/>
      <c r="B20" s="567"/>
      <c r="C20" s="1082"/>
      <c r="D20" s="1083" t="s">
        <v>441</v>
      </c>
      <c r="E20" s="1083"/>
      <c r="F20" s="1084">
        <v>803</v>
      </c>
      <c r="G20" s="1085">
        <v>30.683989300726022</v>
      </c>
      <c r="H20" s="1086">
        <v>29893</v>
      </c>
      <c r="I20" s="1087">
        <v>45.182207040401444</v>
      </c>
      <c r="J20" s="1087">
        <v>28.998260462315535</v>
      </c>
      <c r="K20" s="1080"/>
      <c r="L20" s="415"/>
    </row>
    <row r="21" spans="1:12" s="417" customFormat="1" ht="23.25" customHeight="1" x14ac:dyDescent="0.2">
      <c r="A21" s="415"/>
      <c r="B21" s="567"/>
      <c r="C21" s="1082"/>
      <c r="D21" s="1083" t="s">
        <v>442</v>
      </c>
      <c r="E21" s="1083"/>
      <c r="F21" s="1084">
        <v>188</v>
      </c>
      <c r="G21" s="1085">
        <v>41.409691629955944</v>
      </c>
      <c r="H21" s="1086">
        <v>21970</v>
      </c>
      <c r="I21" s="1087">
        <v>68.934140754918261</v>
      </c>
      <c r="J21" s="1087">
        <v>41.580109239872449</v>
      </c>
      <c r="K21" s="1080"/>
      <c r="L21" s="415"/>
    </row>
    <row r="22" spans="1:12" s="417" customFormat="1" ht="18" customHeight="1" x14ac:dyDescent="0.2">
      <c r="A22" s="415"/>
      <c r="B22" s="567"/>
      <c r="C22" s="1082"/>
      <c r="D22" s="1088" t="s">
        <v>443</v>
      </c>
      <c r="E22" s="1083"/>
      <c r="F22" s="1084">
        <v>844</v>
      </c>
      <c r="G22" s="1085">
        <v>16.2557781201849</v>
      </c>
      <c r="H22" s="1086">
        <v>18217</v>
      </c>
      <c r="I22" s="1087">
        <v>29.659237068754983</v>
      </c>
      <c r="J22" s="1087">
        <v>24.126145907668956</v>
      </c>
      <c r="K22" s="1080"/>
      <c r="L22" s="415"/>
    </row>
    <row r="23" spans="1:12" s="835" customFormat="1" ht="18" customHeight="1" x14ac:dyDescent="0.2">
      <c r="A23" s="833"/>
      <c r="B23" s="834"/>
      <c r="C23" s="1074" t="s">
        <v>444</v>
      </c>
      <c r="D23" s="1083"/>
      <c r="E23" s="1083"/>
      <c r="F23" s="1089">
        <v>100</v>
      </c>
      <c r="G23" s="1090">
        <v>52.356020942408378</v>
      </c>
      <c r="H23" s="1078">
        <v>5441</v>
      </c>
      <c r="I23" s="1079">
        <v>81.500898741761532</v>
      </c>
      <c r="J23" s="1079">
        <v>31.59639772100698</v>
      </c>
      <c r="K23" s="1080"/>
      <c r="L23" s="833"/>
    </row>
    <row r="24" spans="1:12" s="835" customFormat="1" ht="18" customHeight="1" x14ac:dyDescent="0.2">
      <c r="A24" s="833"/>
      <c r="B24" s="834"/>
      <c r="C24" s="1074" t="s">
        <v>353</v>
      </c>
      <c r="D24" s="1083"/>
      <c r="E24" s="1083"/>
      <c r="F24" s="1089">
        <v>282</v>
      </c>
      <c r="G24" s="1090">
        <v>47.959183673469383</v>
      </c>
      <c r="H24" s="1078">
        <v>11510</v>
      </c>
      <c r="I24" s="1079">
        <v>54.42337699181995</v>
      </c>
      <c r="J24" s="1079">
        <v>26.54526498696794</v>
      </c>
      <c r="K24" s="1080"/>
      <c r="L24" s="833"/>
    </row>
    <row r="25" spans="1:12" s="835" customFormat="1" ht="18" customHeight="1" x14ac:dyDescent="0.2">
      <c r="A25" s="833"/>
      <c r="B25" s="834"/>
      <c r="C25" s="1074" t="s">
        <v>354</v>
      </c>
      <c r="D25" s="1083"/>
      <c r="E25" s="1083"/>
      <c r="F25" s="1089">
        <v>3783</v>
      </c>
      <c r="G25" s="1090">
        <v>15.18362432269717</v>
      </c>
      <c r="H25" s="1078">
        <v>44246</v>
      </c>
      <c r="I25" s="1079">
        <v>22.479639480355846</v>
      </c>
      <c r="J25" s="1079">
        <v>24.274216878361358</v>
      </c>
      <c r="K25" s="1080"/>
      <c r="L25" s="833"/>
    </row>
    <row r="26" spans="1:12" s="835" customFormat="1" ht="18" customHeight="1" x14ac:dyDescent="0.2">
      <c r="A26" s="833"/>
      <c r="B26" s="834"/>
      <c r="C26" s="1091" t="s">
        <v>355</v>
      </c>
      <c r="D26" s="1088"/>
      <c r="E26" s="1088"/>
      <c r="F26" s="1089">
        <v>11492</v>
      </c>
      <c r="G26" s="1090">
        <v>17.153518919322337</v>
      </c>
      <c r="H26" s="1078">
        <v>184933</v>
      </c>
      <c r="I26" s="1079">
        <v>35.554124330715474</v>
      </c>
      <c r="J26" s="1079">
        <v>30.780839547295233</v>
      </c>
      <c r="K26" s="1080"/>
      <c r="L26" s="833"/>
    </row>
    <row r="27" spans="1:12" s="835" customFormat="1" ht="22.5" customHeight="1" x14ac:dyDescent="0.2">
      <c r="A27" s="833"/>
      <c r="B27" s="834"/>
      <c r="C27" s="1092"/>
      <c r="D27" s="1088" t="s">
        <v>445</v>
      </c>
      <c r="E27" s="1088"/>
      <c r="F27" s="1093">
        <v>1932</v>
      </c>
      <c r="G27" s="1094">
        <v>17.463617463617464</v>
      </c>
      <c r="H27" s="1086">
        <v>15893</v>
      </c>
      <c r="I27" s="1087">
        <v>24.055154459731494</v>
      </c>
      <c r="J27" s="1087">
        <v>26.655823318441936</v>
      </c>
      <c r="K27" s="1080"/>
      <c r="L27" s="833"/>
    </row>
    <row r="28" spans="1:12" s="835" customFormat="1" ht="17.25" customHeight="1" x14ac:dyDescent="0.2">
      <c r="A28" s="833"/>
      <c r="B28" s="834"/>
      <c r="C28" s="1092"/>
      <c r="D28" s="1088" t="s">
        <v>446</v>
      </c>
      <c r="E28" s="1088"/>
      <c r="F28" s="1093">
        <v>3909</v>
      </c>
      <c r="G28" s="1094">
        <v>20.720911741319906</v>
      </c>
      <c r="H28" s="1086">
        <v>46035</v>
      </c>
      <c r="I28" s="1087">
        <v>28.231246627091206</v>
      </c>
      <c r="J28" s="1087">
        <v>25.448941023134406</v>
      </c>
      <c r="K28" s="1080"/>
      <c r="L28" s="833"/>
    </row>
    <row r="29" spans="1:12" s="835" customFormat="1" ht="17.25" customHeight="1" x14ac:dyDescent="0.2">
      <c r="A29" s="833"/>
      <c r="B29" s="834"/>
      <c r="C29" s="1092"/>
      <c r="D29" s="1088" t="s">
        <v>447</v>
      </c>
      <c r="E29" s="1088"/>
      <c r="F29" s="1093">
        <v>5651</v>
      </c>
      <c r="G29" s="1094">
        <v>15.24536649850271</v>
      </c>
      <c r="H29" s="1086">
        <v>123005</v>
      </c>
      <c r="I29" s="1087">
        <v>42.268016439184635</v>
      </c>
      <c r="J29" s="1087">
        <v>33.30929637006593</v>
      </c>
      <c r="K29" s="1080"/>
      <c r="L29" s="833"/>
    </row>
    <row r="30" spans="1:12" s="835" customFormat="1" ht="17.25" customHeight="1" x14ac:dyDescent="0.2">
      <c r="A30" s="833"/>
      <c r="B30" s="834"/>
      <c r="C30" s="1091" t="s">
        <v>356</v>
      </c>
      <c r="D30" s="1095"/>
      <c r="E30" s="1095"/>
      <c r="F30" s="1089">
        <v>1856</v>
      </c>
      <c r="G30" s="1090">
        <v>20.751341681574239</v>
      </c>
      <c r="H30" s="1078">
        <v>59926</v>
      </c>
      <c r="I30" s="1079">
        <v>44.786069279922273</v>
      </c>
      <c r="J30" s="1079">
        <v>33.255431699095389</v>
      </c>
      <c r="K30" s="1080"/>
      <c r="L30" s="833"/>
    </row>
    <row r="31" spans="1:12" s="835" customFormat="1" ht="17.25" customHeight="1" x14ac:dyDescent="0.2">
      <c r="A31" s="833"/>
      <c r="B31" s="834"/>
      <c r="C31" s="1091" t="s">
        <v>357</v>
      </c>
      <c r="D31" s="1096"/>
      <c r="E31" s="1096"/>
      <c r="F31" s="1089">
        <v>3343</v>
      </c>
      <c r="G31" s="1090">
        <v>11.150767178118747</v>
      </c>
      <c r="H31" s="1078">
        <v>45847</v>
      </c>
      <c r="I31" s="1079">
        <v>22.708226017355472</v>
      </c>
      <c r="J31" s="1079">
        <v>27.164372805199875</v>
      </c>
      <c r="K31" s="1080"/>
      <c r="L31" s="833"/>
    </row>
    <row r="32" spans="1:12" s="835" customFormat="1" ht="17.25" customHeight="1" x14ac:dyDescent="0.2">
      <c r="A32" s="833"/>
      <c r="B32" s="834"/>
      <c r="C32" s="1091" t="s">
        <v>448</v>
      </c>
      <c r="D32" s="1096"/>
      <c r="E32" s="1096"/>
      <c r="F32" s="1089">
        <v>1018</v>
      </c>
      <c r="G32" s="1090">
        <v>25.399201596806385</v>
      </c>
      <c r="H32" s="1078">
        <v>29639</v>
      </c>
      <c r="I32" s="1079">
        <v>41.03192402469751</v>
      </c>
      <c r="J32" s="1079">
        <v>31.333681973076153</v>
      </c>
      <c r="K32" s="1080"/>
      <c r="L32" s="833"/>
    </row>
    <row r="33" spans="1:14" s="835" customFormat="1" ht="17.25" customHeight="1" x14ac:dyDescent="0.2">
      <c r="A33" s="833"/>
      <c r="B33" s="834"/>
      <c r="C33" s="1091" t="s">
        <v>358</v>
      </c>
      <c r="D33" s="1097"/>
      <c r="E33" s="1097"/>
      <c r="F33" s="1089">
        <v>986</v>
      </c>
      <c r="G33" s="1090">
        <v>31.816715069377217</v>
      </c>
      <c r="H33" s="1078">
        <v>59588</v>
      </c>
      <c r="I33" s="1079">
        <v>75.146287328490715</v>
      </c>
      <c r="J33" s="1079">
        <v>29.250738403705267</v>
      </c>
      <c r="K33" s="1080"/>
      <c r="L33" s="833">
        <v>607</v>
      </c>
    </row>
    <row r="34" spans="1:14" s="835" customFormat="1" ht="17.25" customHeight="1" x14ac:dyDescent="0.2">
      <c r="A34" s="833"/>
      <c r="B34" s="834"/>
      <c r="C34" s="1091" t="s">
        <v>359</v>
      </c>
      <c r="D34" s="1098"/>
      <c r="E34" s="1098"/>
      <c r="F34" s="1089">
        <v>705</v>
      </c>
      <c r="G34" s="1090">
        <v>12.591534202536167</v>
      </c>
      <c r="H34" s="1078">
        <v>3063</v>
      </c>
      <c r="I34" s="1079">
        <v>14.874708624708624</v>
      </c>
      <c r="J34" s="1079">
        <v>26.413320274240935</v>
      </c>
      <c r="K34" s="1080"/>
      <c r="L34" s="833"/>
    </row>
    <row r="35" spans="1:14" s="835" customFormat="1" ht="17.25" customHeight="1" x14ac:dyDescent="0.2">
      <c r="A35" s="833"/>
      <c r="B35" s="834"/>
      <c r="C35" s="1074" t="s">
        <v>449</v>
      </c>
      <c r="D35" s="1099"/>
      <c r="E35" s="1099"/>
      <c r="F35" s="1089">
        <v>5355</v>
      </c>
      <c r="G35" s="1090">
        <v>28.351334180432019</v>
      </c>
      <c r="H35" s="1078">
        <v>43173</v>
      </c>
      <c r="I35" s="1079">
        <v>35.368860852824312</v>
      </c>
      <c r="J35" s="1079">
        <v>32.199939777175665</v>
      </c>
      <c r="K35" s="1080"/>
      <c r="L35" s="833"/>
    </row>
    <row r="36" spans="1:14" s="835" customFormat="1" ht="17.25" customHeight="1" x14ac:dyDescent="0.2">
      <c r="A36" s="833"/>
      <c r="B36" s="834"/>
      <c r="C36" s="1074" t="s">
        <v>450</v>
      </c>
      <c r="D36" s="1100"/>
      <c r="E36" s="1100"/>
      <c r="F36" s="1089">
        <v>1416</v>
      </c>
      <c r="G36" s="1090">
        <v>21.223021582733814</v>
      </c>
      <c r="H36" s="1078">
        <v>67427</v>
      </c>
      <c r="I36" s="1079">
        <v>26.836510103442375</v>
      </c>
      <c r="J36" s="1079">
        <v>29.070283417622026</v>
      </c>
      <c r="K36" s="1080"/>
      <c r="L36" s="833"/>
    </row>
    <row r="37" spans="1:14" s="835" customFormat="1" ht="17.25" customHeight="1" x14ac:dyDescent="0.2">
      <c r="A37" s="833"/>
      <c r="B37" s="834"/>
      <c r="C37" s="1074" t="s">
        <v>451</v>
      </c>
      <c r="D37" s="1101"/>
      <c r="E37" s="1100"/>
      <c r="F37" s="1089">
        <v>175</v>
      </c>
      <c r="G37" s="1090">
        <v>29.36241610738255</v>
      </c>
      <c r="H37" s="1078">
        <v>2812</v>
      </c>
      <c r="I37" s="1079">
        <v>26.202012672381663</v>
      </c>
      <c r="J37" s="1079">
        <v>50.698790896159338</v>
      </c>
      <c r="K37" s="1080"/>
      <c r="L37" s="833"/>
      <c r="M37" s="995"/>
      <c r="N37" s="995"/>
    </row>
    <row r="38" spans="1:14" s="835" customFormat="1" ht="17.25" customHeight="1" x14ac:dyDescent="0.2">
      <c r="A38" s="833"/>
      <c r="B38" s="834"/>
      <c r="C38" s="1091" t="s">
        <v>360</v>
      </c>
      <c r="D38" s="1083"/>
      <c r="E38" s="1083"/>
      <c r="F38" s="1089">
        <v>912</v>
      </c>
      <c r="G38" s="1090">
        <v>26.327944572748269</v>
      </c>
      <c r="H38" s="1078">
        <v>15326</v>
      </c>
      <c r="I38" s="1079">
        <v>28.541100227196541</v>
      </c>
      <c r="J38" s="1079">
        <v>23.708795510896273</v>
      </c>
      <c r="K38" s="1080"/>
      <c r="L38" s="833"/>
      <c r="M38" s="995"/>
      <c r="N38" s="995"/>
    </row>
    <row r="39" spans="1:14" s="835" customFormat="1" ht="17.25" customHeight="1" x14ac:dyDescent="0.2">
      <c r="A39" s="833"/>
      <c r="B39" s="834"/>
      <c r="C39" s="1091" t="s">
        <v>361</v>
      </c>
      <c r="D39" s="1083"/>
      <c r="E39" s="1083"/>
      <c r="F39" s="1089">
        <v>3358</v>
      </c>
      <c r="G39" s="1090">
        <v>24.130497269330267</v>
      </c>
      <c r="H39" s="1078">
        <v>78515</v>
      </c>
      <c r="I39" s="1079">
        <v>32.825643426927769</v>
      </c>
      <c r="J39" s="1079">
        <v>23.710195504043696</v>
      </c>
      <c r="K39" s="1080"/>
      <c r="L39" s="833"/>
      <c r="M39" s="995"/>
      <c r="N39" s="995"/>
    </row>
    <row r="40" spans="1:14" s="835" customFormat="1" ht="17.25" customHeight="1" x14ac:dyDescent="0.2">
      <c r="A40" s="833"/>
      <c r="B40" s="834"/>
      <c r="C40" s="1091" t="s">
        <v>452</v>
      </c>
      <c r="D40" s="1075"/>
      <c r="E40" s="1075"/>
      <c r="F40" s="1089">
        <v>402</v>
      </c>
      <c r="G40" s="1090">
        <v>14.602252088630586</v>
      </c>
      <c r="H40" s="1078">
        <v>4912</v>
      </c>
      <c r="I40" s="1079">
        <v>22.494962447334675</v>
      </c>
      <c r="J40" s="1079">
        <v>21.812092833876253</v>
      </c>
      <c r="K40" s="1080"/>
      <c r="L40" s="833"/>
      <c r="M40" s="995"/>
      <c r="N40" s="995"/>
    </row>
    <row r="41" spans="1:14" s="835" customFormat="1" ht="17.25" customHeight="1" x14ac:dyDescent="0.2">
      <c r="A41" s="833"/>
      <c r="B41" s="834"/>
      <c r="C41" s="1091" t="s">
        <v>362</v>
      </c>
      <c r="D41" s="1075"/>
      <c r="E41" s="1075"/>
      <c r="F41" s="1089">
        <v>1920</v>
      </c>
      <c r="G41" s="1090">
        <v>15.253833320092159</v>
      </c>
      <c r="H41" s="1078">
        <v>14859</v>
      </c>
      <c r="I41" s="1079">
        <v>21.713525835866264</v>
      </c>
      <c r="J41" s="1079">
        <v>26.275725149740893</v>
      </c>
      <c r="K41" s="1080"/>
      <c r="L41" s="833"/>
      <c r="M41" s="995"/>
      <c r="N41" s="995"/>
    </row>
    <row r="42" spans="1:14" s="580" customFormat="1" ht="17.25" customHeight="1" x14ac:dyDescent="0.2">
      <c r="A42" s="833"/>
      <c r="B42" s="834"/>
      <c r="C42" s="1091" t="s">
        <v>397</v>
      </c>
      <c r="D42" s="1075"/>
      <c r="E42" s="1075"/>
      <c r="F42" s="1102">
        <v>1</v>
      </c>
      <c r="G42" s="1090">
        <v>7.6923076923076925</v>
      </c>
      <c r="H42" s="1078">
        <v>8</v>
      </c>
      <c r="I42" s="1079">
        <v>8.791208791208792</v>
      </c>
      <c r="J42" s="1079">
        <v>8.625</v>
      </c>
      <c r="K42" s="1080"/>
      <c r="L42" s="833"/>
      <c r="M42" s="996"/>
      <c r="N42" s="996"/>
    </row>
    <row r="43" spans="1:14" ht="39" customHeight="1" x14ac:dyDescent="0.2">
      <c r="A43" s="403"/>
      <c r="B43" s="466"/>
      <c r="C43" s="1516" t="s">
        <v>453</v>
      </c>
      <c r="D43" s="1516"/>
      <c r="E43" s="1516"/>
      <c r="F43" s="1516"/>
      <c r="G43" s="1516"/>
      <c r="H43" s="1516"/>
      <c r="I43" s="1516"/>
      <c r="J43" s="1516"/>
      <c r="K43" s="1516"/>
      <c r="L43" s="151"/>
      <c r="M43" s="430"/>
      <c r="N43" s="430"/>
    </row>
    <row r="44" spans="1:14" s="434" customFormat="1" ht="13.5" customHeight="1" x14ac:dyDescent="0.2">
      <c r="A44" s="578"/>
      <c r="B44" s="579"/>
      <c r="C44" s="1103" t="s">
        <v>462</v>
      </c>
      <c r="D44" s="1104"/>
      <c r="E44" s="1104"/>
      <c r="F44" s="1105"/>
      <c r="G44" s="1105"/>
      <c r="H44" s="1105"/>
      <c r="I44" s="1105"/>
      <c r="J44" s="1106"/>
      <c r="K44" s="1104"/>
      <c r="L44" s="578"/>
      <c r="M44" s="584"/>
      <c r="N44" s="584"/>
    </row>
    <row r="45" spans="1:14" s="434" customFormat="1" ht="13.5" customHeight="1" x14ac:dyDescent="0.2">
      <c r="A45" s="431"/>
      <c r="B45" s="583">
        <v>12</v>
      </c>
      <c r="C45" s="1517">
        <v>43282</v>
      </c>
      <c r="D45" s="1517"/>
      <c r="E45" s="982"/>
      <c r="F45" s="151"/>
      <c r="G45" s="151"/>
      <c r="H45" s="151"/>
      <c r="I45" s="151"/>
      <c r="J45" s="151"/>
      <c r="K45" s="582"/>
      <c r="L45" s="431"/>
      <c r="M45" s="584"/>
      <c r="N45" s="584"/>
    </row>
    <row r="46" spans="1:14" x14ac:dyDescent="0.2">
      <c r="A46" s="584"/>
      <c r="B46" s="585"/>
      <c r="C46" s="586"/>
      <c r="D46" s="152"/>
      <c r="E46" s="152"/>
      <c r="F46" s="152"/>
      <c r="G46" s="152"/>
      <c r="H46" s="152"/>
      <c r="I46" s="152"/>
      <c r="J46" s="152"/>
      <c r="K46" s="587"/>
      <c r="L46" s="584"/>
      <c r="M46" s="430"/>
      <c r="N46" s="430"/>
    </row>
    <row r="47" spans="1:14" x14ac:dyDescent="0.2">
      <c r="A47" s="430"/>
      <c r="B47" s="430"/>
      <c r="C47" s="430"/>
      <c r="D47" s="430"/>
      <c r="E47" s="430"/>
      <c r="F47" s="998"/>
      <c r="G47" s="998"/>
      <c r="H47" s="998"/>
      <c r="I47" s="998"/>
      <c r="J47" s="999"/>
      <c r="K47" s="997"/>
      <c r="L47" s="1000"/>
      <c r="M47" s="430"/>
      <c r="N47" s="430"/>
    </row>
    <row r="48" spans="1:14" x14ac:dyDescent="0.2">
      <c r="J48" s="997"/>
      <c r="K48" s="997"/>
      <c r="L48" s="997"/>
      <c r="M48" s="430"/>
      <c r="N48" s="430"/>
    </row>
    <row r="49" spans="7:14" x14ac:dyDescent="0.2">
      <c r="J49" s="997"/>
      <c r="K49" s="997"/>
      <c r="L49" s="997"/>
      <c r="M49" s="430"/>
      <c r="N49" s="430"/>
    </row>
    <row r="50" spans="7:14" x14ac:dyDescent="0.2">
      <c r="J50" s="997"/>
      <c r="K50" s="997"/>
      <c r="L50" s="997"/>
      <c r="M50" s="430"/>
      <c r="N50" s="430"/>
    </row>
    <row r="51" spans="7:14" x14ac:dyDescent="0.2">
      <c r="J51" s="997"/>
      <c r="K51" s="997"/>
      <c r="L51" s="997"/>
      <c r="M51" s="430"/>
      <c r="N51" s="430"/>
    </row>
    <row r="52" spans="7:14" x14ac:dyDescent="0.2">
      <c r="J52" s="997"/>
      <c r="K52" s="997"/>
      <c r="L52" s="997"/>
    </row>
    <row r="53" spans="7:14" x14ac:dyDescent="0.2">
      <c r="J53" s="997"/>
      <c r="K53" s="997"/>
      <c r="L53" s="997"/>
    </row>
    <row r="54" spans="7:14" x14ac:dyDescent="0.2">
      <c r="J54" s="1001"/>
      <c r="K54" s="997"/>
      <c r="L54" s="997"/>
    </row>
    <row r="55" spans="7:14" x14ac:dyDescent="0.2">
      <c r="J55" s="997"/>
      <c r="K55" s="997"/>
      <c r="L55" s="997"/>
    </row>
    <row r="56" spans="7:14" x14ac:dyDescent="0.2">
      <c r="J56" s="997"/>
      <c r="K56" s="997"/>
      <c r="L56" s="997"/>
    </row>
    <row r="57" spans="7:14" x14ac:dyDescent="0.2">
      <c r="J57" s="997"/>
      <c r="K57" s="997"/>
      <c r="L57" s="997"/>
    </row>
    <row r="58" spans="7:14" x14ac:dyDescent="0.2">
      <c r="J58" s="997"/>
      <c r="K58" s="997"/>
      <c r="L58" s="997"/>
    </row>
    <row r="64" spans="7:14" x14ac:dyDescent="0.2">
      <c r="G64" s="413"/>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3"/>
  <sheetViews>
    <sheetView workbookViewId="0"/>
  </sheetViews>
  <sheetFormatPr defaultRowHeight="12.75" x14ac:dyDescent="0.2"/>
  <cols>
    <col min="1" max="1" width="1" style="173" customWidth="1"/>
    <col min="2" max="2" width="2.42578125" style="173" customWidth="1"/>
    <col min="3" max="3" width="2" style="173" customWidth="1"/>
    <col min="4" max="4" width="11.7109375" style="173" customWidth="1"/>
    <col min="5" max="5" width="7.7109375" style="173" customWidth="1"/>
    <col min="6" max="6" width="8" style="173" customWidth="1"/>
    <col min="7" max="14" width="8.140625" style="173" customWidth="1"/>
    <col min="15" max="15" width="2.5703125" style="173" customWidth="1"/>
    <col min="16" max="16" width="1" style="173" customWidth="1"/>
    <col min="17" max="16384" width="9.140625" style="173"/>
  </cols>
  <sheetData>
    <row r="1" spans="1:16" x14ac:dyDescent="0.2">
      <c r="A1" s="172"/>
      <c r="B1" s="1519" t="s">
        <v>380</v>
      </c>
      <c r="C1" s="1519"/>
      <c r="D1" s="1519"/>
      <c r="E1" s="1519"/>
      <c r="F1" s="1519"/>
      <c r="G1" s="233"/>
      <c r="H1" s="233"/>
      <c r="I1" s="233"/>
      <c r="J1" s="233"/>
      <c r="K1" s="233"/>
      <c r="L1" s="233"/>
      <c r="M1" s="233"/>
      <c r="N1" s="233"/>
      <c r="O1" s="233"/>
      <c r="P1" s="1111"/>
    </row>
    <row r="2" spans="1:16" ht="6" customHeight="1" x14ac:dyDescent="0.2">
      <c r="A2" s="172"/>
      <c r="B2" s="170"/>
      <c r="C2" s="170"/>
      <c r="D2" s="170"/>
      <c r="E2" s="170"/>
      <c r="F2" s="170"/>
      <c r="G2" s="170"/>
      <c r="H2" s="170"/>
      <c r="I2" s="170"/>
      <c r="J2" s="170"/>
      <c r="K2" s="170"/>
      <c r="L2" s="170"/>
      <c r="M2" s="170"/>
      <c r="N2" s="170"/>
      <c r="O2" s="234"/>
      <c r="P2" s="1111"/>
    </row>
    <row r="3" spans="1:16" ht="13.5" thickBot="1" x14ac:dyDescent="0.25">
      <c r="A3" s="172"/>
      <c r="B3" s="174"/>
      <c r="C3" s="174"/>
      <c r="D3" s="174"/>
      <c r="E3" s="174"/>
      <c r="F3" s="174"/>
      <c r="G3" s="174"/>
      <c r="H3" s="174"/>
      <c r="I3" s="174"/>
      <c r="J3" s="174"/>
      <c r="K3" s="174"/>
      <c r="L3" s="174"/>
      <c r="M3" s="174"/>
      <c r="N3" s="1157" t="s">
        <v>70</v>
      </c>
      <c r="O3" s="235"/>
      <c r="P3" s="1111"/>
    </row>
    <row r="4" spans="1:16" s="1115" customFormat="1" ht="13.5" thickBot="1" x14ac:dyDescent="0.25">
      <c r="A4" s="1112"/>
      <c r="B4" s="1113"/>
      <c r="C4" s="1149" t="s">
        <v>491</v>
      </c>
      <c r="D4" s="1150"/>
      <c r="E4" s="1150"/>
      <c r="F4" s="1150"/>
      <c r="G4" s="1150"/>
      <c r="H4" s="1150"/>
      <c r="I4" s="1150"/>
      <c r="J4" s="1150"/>
      <c r="K4" s="1150"/>
      <c r="L4" s="1150"/>
      <c r="M4" s="1150"/>
      <c r="N4" s="393"/>
      <c r="O4" s="235"/>
      <c r="P4" s="1114"/>
    </row>
    <row r="5" spans="1:16" s="1119" customFormat="1" ht="4.5" customHeight="1" x14ac:dyDescent="0.2">
      <c r="A5" s="1116"/>
      <c r="B5" s="204"/>
      <c r="C5" s="1520" t="s">
        <v>133</v>
      </c>
      <c r="D5" s="1520"/>
      <c r="E5" s="1520"/>
      <c r="F5" s="1117"/>
      <c r="G5" s="1117"/>
      <c r="H5" s="1117"/>
      <c r="I5" s="1117"/>
      <c r="J5" s="1117"/>
      <c r="K5" s="1117"/>
      <c r="L5" s="1117"/>
      <c r="M5" s="1117"/>
      <c r="N5" s="1117"/>
      <c r="O5" s="235"/>
      <c r="P5" s="1118"/>
    </row>
    <row r="6" spans="1:16" s="1119" customFormat="1" ht="13.5" customHeight="1" x14ac:dyDescent="0.2">
      <c r="A6" s="1116"/>
      <c r="B6" s="204"/>
      <c r="C6" s="1521"/>
      <c r="D6" s="1521"/>
      <c r="E6" s="1521"/>
      <c r="F6" s="1332">
        <v>2008</v>
      </c>
      <c r="G6" s="1332">
        <v>2009</v>
      </c>
      <c r="H6" s="1332">
        <v>2010</v>
      </c>
      <c r="I6" s="1332">
        <v>2011</v>
      </c>
      <c r="J6" s="1332">
        <v>2012</v>
      </c>
      <c r="K6" s="1332">
        <v>2013</v>
      </c>
      <c r="L6" s="1332">
        <v>2014</v>
      </c>
      <c r="M6" s="1332">
        <v>2015</v>
      </c>
      <c r="N6" s="1332">
        <v>2016</v>
      </c>
      <c r="O6" s="235"/>
      <c r="P6" s="1118"/>
    </row>
    <row r="7" spans="1:16" s="1119" customFormat="1" ht="3" customHeight="1" x14ac:dyDescent="0.2">
      <c r="A7" s="1116"/>
      <c r="B7" s="204"/>
      <c r="C7" s="1120"/>
      <c r="D7" s="1120"/>
      <c r="E7" s="1118"/>
      <c r="F7" s="1121"/>
      <c r="G7" s="1121"/>
      <c r="H7" s="1122"/>
      <c r="I7" s="1122"/>
      <c r="J7" s="1123"/>
      <c r="K7" s="1124"/>
      <c r="L7" s="1124"/>
      <c r="M7" s="1124"/>
      <c r="N7" s="1124"/>
      <c r="O7" s="235"/>
      <c r="P7" s="1118"/>
    </row>
    <row r="8" spans="1:16" s="1132" customFormat="1" ht="11.25" customHeight="1" x14ac:dyDescent="0.2">
      <c r="A8" s="1125"/>
      <c r="B8" s="1126"/>
      <c r="C8" s="1127" t="s">
        <v>383</v>
      </c>
      <c r="D8" s="1128"/>
      <c r="E8" s="1131"/>
      <c r="F8" s="1129">
        <v>343663</v>
      </c>
      <c r="G8" s="1129">
        <v>336378</v>
      </c>
      <c r="H8" s="1129">
        <v>283311</v>
      </c>
      <c r="I8" s="1129">
        <v>281015</v>
      </c>
      <c r="J8" s="1129">
        <v>268026</v>
      </c>
      <c r="K8" s="1129">
        <v>265860</v>
      </c>
      <c r="L8" s="1129">
        <v>270181</v>
      </c>
      <c r="M8" s="1129">
        <v>273060</v>
      </c>
      <c r="N8" s="1129">
        <v>276332</v>
      </c>
      <c r="O8" s="1130"/>
      <c r="P8" s="1131"/>
    </row>
    <row r="9" spans="1:16" s="1132" customFormat="1" ht="11.25" customHeight="1" x14ac:dyDescent="0.2">
      <c r="A9" s="1125"/>
      <c r="B9" s="1126"/>
      <c r="C9" s="1127" t="s">
        <v>384</v>
      </c>
      <c r="D9" s="1128"/>
      <c r="E9" s="1131"/>
      <c r="F9" s="1129">
        <v>400210</v>
      </c>
      <c r="G9" s="1129">
        <v>390129</v>
      </c>
      <c r="H9" s="1129">
        <v>337570</v>
      </c>
      <c r="I9" s="1129">
        <v>334499</v>
      </c>
      <c r="J9" s="1129">
        <v>319177</v>
      </c>
      <c r="K9" s="1129">
        <v>315112</v>
      </c>
      <c r="L9" s="1129">
        <v>318886</v>
      </c>
      <c r="M9" s="1129">
        <v>321500</v>
      </c>
      <c r="N9" s="1129">
        <v>324933</v>
      </c>
      <c r="O9" s="1133"/>
      <c r="P9" s="1131"/>
    </row>
    <row r="10" spans="1:16" s="1132" customFormat="1" ht="11.25" customHeight="1" x14ac:dyDescent="0.2">
      <c r="A10" s="1125"/>
      <c r="B10" s="1126"/>
      <c r="C10" s="1127" t="s">
        <v>492</v>
      </c>
      <c r="D10" s="1128"/>
      <c r="E10" s="1131"/>
      <c r="F10" s="1129">
        <v>3138017</v>
      </c>
      <c r="G10" s="1129">
        <v>2998781</v>
      </c>
      <c r="H10" s="1129">
        <v>2779077</v>
      </c>
      <c r="I10" s="1129">
        <v>2735237</v>
      </c>
      <c r="J10" s="1129">
        <v>2559732</v>
      </c>
      <c r="K10" s="1129">
        <v>2555676</v>
      </c>
      <c r="L10" s="1129">
        <v>2636881</v>
      </c>
      <c r="M10" s="1129">
        <v>2716011</v>
      </c>
      <c r="N10" s="1129">
        <v>2819978</v>
      </c>
      <c r="O10" s="1133"/>
      <c r="P10" s="1131"/>
    </row>
    <row r="11" spans="1:16" s="1132" customFormat="1" ht="11.25" customHeight="1" x14ac:dyDescent="0.2">
      <c r="A11" s="1125"/>
      <c r="B11" s="1126"/>
      <c r="C11" s="1127" t="s">
        <v>493</v>
      </c>
      <c r="D11" s="1128"/>
      <c r="E11" s="1131"/>
      <c r="F11" s="1129">
        <v>2894365</v>
      </c>
      <c r="G11" s="1129">
        <v>2759400</v>
      </c>
      <c r="H11" s="1129">
        <v>2599509</v>
      </c>
      <c r="I11" s="1129">
        <v>2553741</v>
      </c>
      <c r="J11" s="1129">
        <v>2387386</v>
      </c>
      <c r="K11" s="1129">
        <v>2384121</v>
      </c>
      <c r="L11" s="1129">
        <v>2458163</v>
      </c>
      <c r="M11" s="1129">
        <v>2537653</v>
      </c>
      <c r="N11" s="1129">
        <v>2641919</v>
      </c>
      <c r="O11" s="1133"/>
      <c r="P11" s="1131"/>
    </row>
    <row r="12" spans="1:16" s="1162" customFormat="1" ht="11.25" customHeight="1" x14ac:dyDescent="0.2">
      <c r="A12" s="1158"/>
      <c r="B12" s="1159"/>
      <c r="C12" s="1127" t="s">
        <v>502</v>
      </c>
      <c r="D12" s="1128"/>
      <c r="E12" s="1160"/>
      <c r="F12" s="1161"/>
      <c r="G12" s="1161"/>
      <c r="H12" s="1161"/>
      <c r="I12" s="1161"/>
      <c r="J12" s="1161"/>
      <c r="K12" s="1161"/>
      <c r="L12" s="1161"/>
      <c r="M12" s="1161"/>
      <c r="N12" s="1161"/>
      <c r="O12" s="1134"/>
      <c r="P12" s="1160"/>
    </row>
    <row r="13" spans="1:16" s="1162" customFormat="1" ht="9.75" customHeight="1" x14ac:dyDescent="0.2">
      <c r="A13" s="1158"/>
      <c r="B13" s="1159"/>
      <c r="C13" s="1160"/>
      <c r="D13" s="1163" t="s">
        <v>503</v>
      </c>
      <c r="E13" s="1160"/>
      <c r="F13" s="1165">
        <v>846.1337237422581</v>
      </c>
      <c r="G13" s="1165">
        <v>870.33975224698497</v>
      </c>
      <c r="H13" s="1165">
        <v>900.03881579759502</v>
      </c>
      <c r="I13" s="1165">
        <v>906.10728754671709</v>
      </c>
      <c r="J13" s="1165">
        <v>915.01247006081212</v>
      </c>
      <c r="K13" s="1165">
        <v>912.18298170177309</v>
      </c>
      <c r="L13" s="1165">
        <v>909.49144915721399</v>
      </c>
      <c r="M13" s="1165">
        <v>913.92544791377406</v>
      </c>
      <c r="N13" s="1165">
        <v>924.9392153090821</v>
      </c>
      <c r="O13" s="1133"/>
      <c r="P13" s="1160"/>
    </row>
    <row r="14" spans="1:16" s="1162" customFormat="1" ht="9.75" customHeight="1" x14ac:dyDescent="0.2">
      <c r="A14" s="1158"/>
      <c r="B14" s="1159"/>
      <c r="C14" s="1163"/>
      <c r="D14" s="1163" t="s">
        <v>504</v>
      </c>
      <c r="E14" s="1160"/>
      <c r="F14" s="1165">
        <v>600</v>
      </c>
      <c r="G14" s="1165">
        <v>615.5</v>
      </c>
      <c r="H14" s="1165">
        <v>634</v>
      </c>
      <c r="I14" s="1165">
        <v>641.92999999999995</v>
      </c>
      <c r="J14" s="1165">
        <v>641.92999999999995</v>
      </c>
      <c r="K14" s="1165">
        <v>641.92999999999995</v>
      </c>
      <c r="L14" s="1165">
        <v>641.92999999999995</v>
      </c>
      <c r="M14" s="1165">
        <v>650</v>
      </c>
      <c r="N14" s="1165">
        <v>650</v>
      </c>
      <c r="O14" s="1134"/>
      <c r="P14" s="1160"/>
    </row>
    <row r="15" spans="1:16" s="1162" customFormat="1" ht="11.25" customHeight="1" x14ac:dyDescent="0.2">
      <c r="A15" s="1158"/>
      <c r="B15" s="1159"/>
      <c r="C15" s="1164" t="s">
        <v>505</v>
      </c>
      <c r="D15" s="1128"/>
      <c r="E15" s="1160"/>
      <c r="F15" s="1161"/>
      <c r="G15" s="1161"/>
      <c r="H15" s="1161"/>
      <c r="I15" s="1161"/>
      <c r="J15" s="1161"/>
      <c r="K15" s="1161"/>
      <c r="L15" s="1161"/>
      <c r="M15" s="1161"/>
      <c r="N15" s="1161"/>
      <c r="O15" s="1134"/>
      <c r="P15" s="1160"/>
    </row>
    <row r="16" spans="1:16" s="1162" customFormat="1" ht="9.75" customHeight="1" x14ac:dyDescent="0.2">
      <c r="A16" s="1158"/>
      <c r="B16" s="1159"/>
      <c r="C16" s="1131"/>
      <c r="D16" s="1163" t="s">
        <v>506</v>
      </c>
      <c r="E16" s="1160"/>
      <c r="F16" s="1165">
        <v>1010.3760072203901</v>
      </c>
      <c r="G16" s="1165">
        <v>1036.4416794790202</v>
      </c>
      <c r="H16" s="1165">
        <v>1076.2614484440001</v>
      </c>
      <c r="I16" s="1165">
        <v>1084.5540077386001</v>
      </c>
      <c r="J16" s="1165">
        <v>1095.58619281857</v>
      </c>
      <c r="K16" s="1165">
        <v>1093.8178723953499</v>
      </c>
      <c r="L16" s="1165">
        <v>1093.20854089105</v>
      </c>
      <c r="M16" s="1165">
        <v>1096.65734127991</v>
      </c>
      <c r="N16" s="1165">
        <v>1107.85636561875</v>
      </c>
      <c r="O16" s="1134"/>
      <c r="P16" s="1160"/>
    </row>
    <row r="17" spans="1:16" s="1162" customFormat="1" ht="9.75" customHeight="1" x14ac:dyDescent="0.2">
      <c r="A17" s="1158"/>
      <c r="B17" s="1159"/>
      <c r="C17" s="1135"/>
      <c r="D17" s="1166" t="s">
        <v>507</v>
      </c>
      <c r="E17" s="1160"/>
      <c r="F17" s="1165">
        <v>721.82</v>
      </c>
      <c r="G17" s="1165">
        <v>740</v>
      </c>
      <c r="H17" s="1165">
        <v>768.375</v>
      </c>
      <c r="I17" s="1165">
        <v>776</v>
      </c>
      <c r="J17" s="1165">
        <v>783.62</v>
      </c>
      <c r="K17" s="1165">
        <v>785.45</v>
      </c>
      <c r="L17" s="1165">
        <v>786.99</v>
      </c>
      <c r="M17" s="1165">
        <v>790.03</v>
      </c>
      <c r="N17" s="1165">
        <v>800</v>
      </c>
      <c r="O17" s="1134"/>
      <c r="P17" s="1160"/>
    </row>
    <row r="18" spans="1:16" s="1162" customFormat="1" ht="11.25" customHeight="1" x14ac:dyDescent="0.2">
      <c r="A18" s="1158"/>
      <c r="B18" s="1159"/>
      <c r="C18" s="1127" t="s">
        <v>508</v>
      </c>
      <c r="D18" s="1136"/>
      <c r="E18" s="1160"/>
      <c r="F18" s="1129">
        <v>2171074</v>
      </c>
      <c r="G18" s="1129">
        <v>2082235</v>
      </c>
      <c r="H18" s="1129">
        <v>2073784</v>
      </c>
      <c r="I18" s="1129">
        <v>2038354</v>
      </c>
      <c r="J18" s="1129">
        <v>1910957</v>
      </c>
      <c r="K18" s="1129">
        <v>1890511</v>
      </c>
      <c r="L18" s="1129">
        <v>1928307</v>
      </c>
      <c r="M18" s="1129">
        <v>1991131</v>
      </c>
      <c r="N18" s="1129">
        <v>2054911</v>
      </c>
      <c r="O18" s="1134"/>
      <c r="P18" s="1160"/>
    </row>
    <row r="19" spans="1:16" s="1202" customFormat="1" ht="9" customHeight="1" thickBot="1" x14ac:dyDescent="0.25">
      <c r="A19" s="1194"/>
      <c r="B19" s="1195"/>
      <c r="C19" s="1196"/>
      <c r="D19" s="1197"/>
      <c r="E19" s="1197"/>
      <c r="F19" s="1198"/>
      <c r="G19" s="1198"/>
      <c r="H19" s="1198"/>
      <c r="I19" s="1198"/>
      <c r="J19" s="1198"/>
      <c r="K19" s="1198"/>
      <c r="L19" s="1198"/>
      <c r="M19" s="1198"/>
      <c r="N19" s="1199"/>
      <c r="O19" s="1200"/>
      <c r="P19" s="1201"/>
    </row>
    <row r="20" spans="1:16" s="202" customFormat="1" ht="15" thickBot="1" x14ac:dyDescent="0.25">
      <c r="A20" s="201"/>
      <c r="B20" s="175"/>
      <c r="C20" s="1149" t="s">
        <v>583</v>
      </c>
      <c r="D20" s="1150"/>
      <c r="E20" s="1150"/>
      <c r="F20" s="1150"/>
      <c r="G20" s="1150"/>
      <c r="H20" s="1150"/>
      <c r="I20" s="1150"/>
      <c r="J20" s="1150"/>
      <c r="K20" s="1150"/>
      <c r="L20" s="1150"/>
      <c r="M20" s="1150"/>
      <c r="N20" s="393"/>
      <c r="O20" s="1133"/>
      <c r="P20" s="1137"/>
    </row>
    <row r="21" spans="1:16" s="202" customFormat="1" ht="4.5" customHeight="1" x14ac:dyDescent="0.2">
      <c r="A21" s="201"/>
      <c r="B21" s="175"/>
      <c r="C21" s="203"/>
      <c r="D21" s="203"/>
      <c r="E21" s="203"/>
      <c r="F21" s="203"/>
      <c r="G21" s="203"/>
      <c r="H21" s="203"/>
      <c r="I21" s="203"/>
      <c r="J21" s="203"/>
      <c r="K21" s="203"/>
      <c r="L21" s="203"/>
      <c r="M21" s="203"/>
      <c r="N21" s="203"/>
      <c r="O21" s="1133"/>
      <c r="P21" s="1137"/>
    </row>
    <row r="22" spans="1:16" s="202" customFormat="1" x14ac:dyDescent="0.2">
      <c r="A22" s="201"/>
      <c r="B22" s="175"/>
      <c r="C22" s="1522" t="s">
        <v>518</v>
      </c>
      <c r="D22" s="1523"/>
      <c r="E22" s="1526">
        <v>2010</v>
      </c>
      <c r="F22" s="1526"/>
      <c r="G22" s="1526"/>
      <c r="H22" s="1526"/>
      <c r="I22" s="1527"/>
      <c r="J22" s="1528">
        <v>2016</v>
      </c>
      <c r="K22" s="1526"/>
      <c r="L22" s="1526"/>
      <c r="M22" s="1526"/>
      <c r="N22" s="1526"/>
      <c r="O22" s="1133"/>
      <c r="P22" s="1137"/>
    </row>
    <row r="23" spans="1:16" s="202" customFormat="1" ht="21" customHeight="1" x14ac:dyDescent="0.2">
      <c r="A23" s="201"/>
      <c r="B23" s="175"/>
      <c r="C23" s="1524"/>
      <c r="D23" s="1525"/>
      <c r="E23" s="1332" t="s">
        <v>519</v>
      </c>
      <c r="F23" s="1203" t="s">
        <v>520</v>
      </c>
      <c r="G23" s="1203" t="s">
        <v>521</v>
      </c>
      <c r="H23" s="1203" t="s">
        <v>522</v>
      </c>
      <c r="I23" s="1204" t="s">
        <v>523</v>
      </c>
      <c r="J23" s="1332" t="s">
        <v>519</v>
      </c>
      <c r="K23" s="1203" t="s">
        <v>520</v>
      </c>
      <c r="L23" s="1203" t="s">
        <v>521</v>
      </c>
      <c r="M23" s="1203" t="s">
        <v>522</v>
      </c>
      <c r="N23" s="1203" t="s">
        <v>523</v>
      </c>
      <c r="O23" s="1133"/>
      <c r="P23" s="1137"/>
    </row>
    <row r="24" spans="1:16" s="1207" customFormat="1" ht="11.25" customHeight="1" x14ac:dyDescent="0.2">
      <c r="A24" s="1205"/>
      <c r="B24" s="1206"/>
      <c r="C24" s="1127" t="s">
        <v>68</v>
      </c>
      <c r="D24" s="1127"/>
      <c r="E24" s="1350">
        <v>2599509</v>
      </c>
      <c r="F24" s="1350">
        <v>731083</v>
      </c>
      <c r="G24" s="1350">
        <v>825348</v>
      </c>
      <c r="H24" s="1350">
        <v>612253</v>
      </c>
      <c r="I24" s="1351">
        <v>430825</v>
      </c>
      <c r="J24" s="1350">
        <v>2641919</v>
      </c>
      <c r="K24" s="1350">
        <v>686327</v>
      </c>
      <c r="L24" s="1350">
        <v>805324</v>
      </c>
      <c r="M24" s="1350">
        <v>637668</v>
      </c>
      <c r="N24" s="1350">
        <v>512600</v>
      </c>
      <c r="O24" s="1134"/>
      <c r="P24" s="1352"/>
    </row>
    <row r="25" spans="1:16" s="1147" customFormat="1" ht="9.75" customHeight="1" x14ac:dyDescent="0.2">
      <c r="A25" s="1145"/>
      <c r="B25" s="1353"/>
      <c r="C25" s="1354"/>
      <c r="D25" s="1355" t="s">
        <v>164</v>
      </c>
      <c r="E25" s="1356">
        <v>2430227</v>
      </c>
      <c r="F25" s="1356">
        <v>690071</v>
      </c>
      <c r="G25" s="1356">
        <v>786991</v>
      </c>
      <c r="H25" s="1356">
        <v>579123</v>
      </c>
      <c r="I25" s="1357">
        <v>374042</v>
      </c>
      <c r="J25" s="1356">
        <v>2445578</v>
      </c>
      <c r="K25" s="1356">
        <v>632876</v>
      </c>
      <c r="L25" s="1356">
        <v>760877</v>
      </c>
      <c r="M25" s="1356">
        <v>603313</v>
      </c>
      <c r="N25" s="1356">
        <v>448512</v>
      </c>
      <c r="O25" s="1358"/>
      <c r="P25" s="1114"/>
    </row>
    <row r="26" spans="1:16" s="1147" customFormat="1" ht="9.75" customHeight="1" x14ac:dyDescent="0.2">
      <c r="A26" s="1145"/>
      <c r="B26" s="1353"/>
      <c r="C26" s="1354"/>
      <c r="D26" s="1355" t="s">
        <v>165</v>
      </c>
      <c r="E26" s="1356">
        <v>169282</v>
      </c>
      <c r="F26" s="1356">
        <v>41012</v>
      </c>
      <c r="G26" s="1356">
        <v>38357</v>
      </c>
      <c r="H26" s="1356">
        <v>33130</v>
      </c>
      <c r="I26" s="1357">
        <v>56783</v>
      </c>
      <c r="J26" s="1356">
        <v>196341</v>
      </c>
      <c r="K26" s="1356">
        <v>53451</v>
      </c>
      <c r="L26" s="1356">
        <v>44447</v>
      </c>
      <c r="M26" s="1356">
        <v>34355</v>
      </c>
      <c r="N26" s="1356">
        <v>64088</v>
      </c>
      <c r="O26" s="1358"/>
      <c r="P26" s="1114"/>
    </row>
    <row r="27" spans="1:16" s="1147" customFormat="1" ht="9.75" customHeight="1" x14ac:dyDescent="0.2">
      <c r="A27" s="1145"/>
      <c r="B27" s="1353"/>
      <c r="C27" s="1354" t="s">
        <v>62</v>
      </c>
      <c r="D27" s="1354"/>
      <c r="E27" s="1359">
        <v>196607</v>
      </c>
      <c r="F27" s="1359">
        <v>48762</v>
      </c>
      <c r="G27" s="1359">
        <v>66360</v>
      </c>
      <c r="H27" s="1359">
        <v>52382</v>
      </c>
      <c r="I27" s="1360">
        <v>29103</v>
      </c>
      <c r="J27" s="1359">
        <v>201583</v>
      </c>
      <c r="K27" s="1359">
        <v>45918</v>
      </c>
      <c r="L27" s="1359">
        <v>63502</v>
      </c>
      <c r="M27" s="1359">
        <v>56868</v>
      </c>
      <c r="N27" s="1359">
        <v>35295</v>
      </c>
      <c r="O27" s="1358"/>
      <c r="P27" s="1114"/>
    </row>
    <row r="28" spans="1:16" s="1364" customFormat="1" ht="9.75" customHeight="1" x14ac:dyDescent="0.2">
      <c r="A28" s="1361"/>
      <c r="B28" s="1362"/>
      <c r="C28" s="1354"/>
      <c r="D28" s="1355" t="s">
        <v>164</v>
      </c>
      <c r="E28" s="1356">
        <v>188526</v>
      </c>
      <c r="F28" s="1356">
        <v>46230</v>
      </c>
      <c r="G28" s="1356">
        <v>64011</v>
      </c>
      <c r="H28" s="1356">
        <v>50546</v>
      </c>
      <c r="I28" s="1357">
        <v>27739</v>
      </c>
      <c r="J28" s="1356">
        <v>192548</v>
      </c>
      <c r="K28" s="1356">
        <v>42641</v>
      </c>
      <c r="L28" s="1356">
        <v>60863</v>
      </c>
      <c r="M28" s="1356">
        <v>55160</v>
      </c>
      <c r="N28" s="1356">
        <v>33884</v>
      </c>
      <c r="O28" s="1358"/>
      <c r="P28" s="1363"/>
    </row>
    <row r="29" spans="1:16" s="1369" customFormat="1" ht="9.75" customHeight="1" x14ac:dyDescent="0.2">
      <c r="A29" s="1365"/>
      <c r="B29" s="1366"/>
      <c r="C29" s="1354"/>
      <c r="D29" s="1355" t="s">
        <v>165</v>
      </c>
      <c r="E29" s="1356">
        <v>8081</v>
      </c>
      <c r="F29" s="1356">
        <v>2532</v>
      </c>
      <c r="G29" s="1356">
        <v>2349</v>
      </c>
      <c r="H29" s="1356">
        <v>1836</v>
      </c>
      <c r="I29" s="1357">
        <v>1364</v>
      </c>
      <c r="J29" s="1356">
        <v>9035</v>
      </c>
      <c r="K29" s="1356">
        <v>3277</v>
      </c>
      <c r="L29" s="1356">
        <v>2639</v>
      </c>
      <c r="M29" s="1356">
        <v>1708</v>
      </c>
      <c r="N29" s="1356">
        <v>1411</v>
      </c>
      <c r="O29" s="1367"/>
      <c r="P29" s="1368"/>
    </row>
    <row r="30" spans="1:16" s="1369" customFormat="1" ht="9.75" customHeight="1" x14ac:dyDescent="0.2">
      <c r="A30" s="1365"/>
      <c r="B30" s="1366"/>
      <c r="C30" s="1354" t="s">
        <v>55</v>
      </c>
      <c r="D30" s="1354"/>
      <c r="E30" s="1359">
        <v>26903</v>
      </c>
      <c r="F30" s="1359">
        <v>11003</v>
      </c>
      <c r="G30" s="1359">
        <v>9028</v>
      </c>
      <c r="H30" s="1359">
        <v>4763</v>
      </c>
      <c r="I30" s="1360">
        <v>2109</v>
      </c>
      <c r="J30" s="1359">
        <v>31333</v>
      </c>
      <c r="K30" s="1359">
        <v>10368</v>
      </c>
      <c r="L30" s="1359">
        <v>10197</v>
      </c>
      <c r="M30" s="1359">
        <v>7296</v>
      </c>
      <c r="N30" s="1359">
        <v>3472</v>
      </c>
      <c r="O30" s="1367"/>
      <c r="P30" s="1368"/>
    </row>
    <row r="31" spans="1:16" s="1369" customFormat="1" ht="9.75" customHeight="1" x14ac:dyDescent="0.2">
      <c r="A31" s="1365"/>
      <c r="B31" s="1366"/>
      <c r="C31" s="1354"/>
      <c r="D31" s="1355" t="s">
        <v>164</v>
      </c>
      <c r="E31" s="1356">
        <v>25813</v>
      </c>
      <c r="F31" s="1356">
        <v>10516</v>
      </c>
      <c r="G31" s="1356">
        <v>8613</v>
      </c>
      <c r="H31" s="1356">
        <v>4576</v>
      </c>
      <c r="I31" s="1357">
        <v>2108</v>
      </c>
      <c r="J31" s="1356">
        <v>30289</v>
      </c>
      <c r="K31" s="1356">
        <v>9826</v>
      </c>
      <c r="L31" s="1356">
        <v>9880</v>
      </c>
      <c r="M31" s="1356">
        <v>7116</v>
      </c>
      <c r="N31" s="1356">
        <v>3467</v>
      </c>
      <c r="O31" s="1367"/>
      <c r="P31" s="1368"/>
    </row>
    <row r="32" spans="1:16" s="1369" customFormat="1" ht="9.75" customHeight="1" x14ac:dyDescent="0.2">
      <c r="A32" s="1365"/>
      <c r="B32" s="1366"/>
      <c r="C32" s="1354"/>
      <c r="D32" s="1355" t="s">
        <v>165</v>
      </c>
      <c r="E32" s="1356">
        <v>1090</v>
      </c>
      <c r="F32" s="1356">
        <v>487</v>
      </c>
      <c r="G32" s="1356">
        <v>415</v>
      </c>
      <c r="H32" s="1356">
        <v>187</v>
      </c>
      <c r="I32" s="1357">
        <v>1</v>
      </c>
      <c r="J32" s="1356">
        <v>1044</v>
      </c>
      <c r="K32" s="1356">
        <v>542</v>
      </c>
      <c r="L32" s="1356">
        <v>317</v>
      </c>
      <c r="M32" s="1356">
        <v>180</v>
      </c>
      <c r="N32" s="1356">
        <v>5</v>
      </c>
      <c r="O32" s="1367"/>
      <c r="P32" s="1368"/>
    </row>
    <row r="33" spans="1:16" s="1369" customFormat="1" ht="9.75" customHeight="1" x14ac:dyDescent="0.2">
      <c r="A33" s="1365"/>
      <c r="B33" s="1366"/>
      <c r="C33" s="1354" t="s">
        <v>64</v>
      </c>
      <c r="D33" s="1354"/>
      <c r="E33" s="1359">
        <v>227514</v>
      </c>
      <c r="F33" s="1359">
        <v>64174</v>
      </c>
      <c r="G33" s="1359">
        <v>81797</v>
      </c>
      <c r="H33" s="1359">
        <v>58442</v>
      </c>
      <c r="I33" s="1360">
        <v>23101</v>
      </c>
      <c r="J33" s="1359">
        <v>243606</v>
      </c>
      <c r="K33" s="1359">
        <v>64113</v>
      </c>
      <c r="L33" s="1359">
        <v>85895</v>
      </c>
      <c r="M33" s="1359">
        <v>67003</v>
      </c>
      <c r="N33" s="1359">
        <v>26595</v>
      </c>
      <c r="O33" s="1367"/>
      <c r="P33" s="1368"/>
    </row>
    <row r="34" spans="1:16" s="1369" customFormat="1" ht="9.75" customHeight="1" x14ac:dyDescent="0.2">
      <c r="A34" s="1365"/>
      <c r="B34" s="1366"/>
      <c r="C34" s="1354"/>
      <c r="D34" s="1355" t="s">
        <v>164</v>
      </c>
      <c r="E34" s="1356">
        <v>219238</v>
      </c>
      <c r="F34" s="1356">
        <v>61719</v>
      </c>
      <c r="G34" s="1356">
        <v>79246</v>
      </c>
      <c r="H34" s="1356">
        <v>55641</v>
      </c>
      <c r="I34" s="1357">
        <v>22632</v>
      </c>
      <c r="J34" s="1356">
        <v>233665</v>
      </c>
      <c r="K34" s="1356">
        <v>60477</v>
      </c>
      <c r="L34" s="1356">
        <v>82715</v>
      </c>
      <c r="M34" s="1356">
        <v>64391</v>
      </c>
      <c r="N34" s="1356">
        <v>26082</v>
      </c>
      <c r="O34" s="1367"/>
      <c r="P34" s="1368"/>
    </row>
    <row r="35" spans="1:16" s="1369" customFormat="1" ht="9.75" customHeight="1" x14ac:dyDescent="0.2">
      <c r="A35" s="1365"/>
      <c r="B35" s="1366"/>
      <c r="C35" s="1354"/>
      <c r="D35" s="1355" t="s">
        <v>165</v>
      </c>
      <c r="E35" s="1356">
        <v>8276</v>
      </c>
      <c r="F35" s="1356">
        <v>2455</v>
      </c>
      <c r="G35" s="1356">
        <v>2551</v>
      </c>
      <c r="H35" s="1356">
        <v>2801</v>
      </c>
      <c r="I35" s="1357">
        <v>469</v>
      </c>
      <c r="J35" s="1356">
        <v>9941</v>
      </c>
      <c r="K35" s="1356">
        <v>3636</v>
      </c>
      <c r="L35" s="1356">
        <v>3180</v>
      </c>
      <c r="M35" s="1356">
        <v>2612</v>
      </c>
      <c r="N35" s="1356">
        <v>513</v>
      </c>
      <c r="O35" s="1367"/>
      <c r="P35" s="1368"/>
    </row>
    <row r="36" spans="1:16" s="1369" customFormat="1" ht="9.75" customHeight="1" x14ac:dyDescent="0.2">
      <c r="A36" s="1365"/>
      <c r="B36" s="1366"/>
      <c r="C36" s="1354" t="s">
        <v>66</v>
      </c>
      <c r="D36" s="1354"/>
      <c r="E36" s="1359">
        <v>18980</v>
      </c>
      <c r="F36" s="1359">
        <v>9095</v>
      </c>
      <c r="G36" s="1359">
        <v>6499</v>
      </c>
      <c r="H36" s="1359">
        <v>3386</v>
      </c>
      <c r="I36" s="1360">
        <v>0</v>
      </c>
      <c r="J36" s="1359">
        <v>18920</v>
      </c>
      <c r="K36" s="1359">
        <v>8473</v>
      </c>
      <c r="L36" s="1359">
        <v>6812</v>
      </c>
      <c r="M36" s="1359">
        <v>2683</v>
      </c>
      <c r="N36" s="1359">
        <v>952</v>
      </c>
      <c r="O36" s="1367"/>
      <c r="P36" s="1368"/>
    </row>
    <row r="37" spans="1:16" s="1369" customFormat="1" ht="9.75" customHeight="1" x14ac:dyDescent="0.2">
      <c r="A37" s="1365"/>
      <c r="B37" s="1366"/>
      <c r="C37" s="1354"/>
      <c r="D37" s="1355" t="s">
        <v>164</v>
      </c>
      <c r="E37" s="1356">
        <v>18175</v>
      </c>
      <c r="F37" s="1356">
        <v>8706</v>
      </c>
      <c r="G37" s="1356">
        <v>6207</v>
      </c>
      <c r="H37" s="1356">
        <v>3262</v>
      </c>
      <c r="I37" s="1357">
        <v>0</v>
      </c>
      <c r="J37" s="1356">
        <v>17983</v>
      </c>
      <c r="K37" s="1356">
        <v>7962</v>
      </c>
      <c r="L37" s="1356">
        <v>6496</v>
      </c>
      <c r="M37" s="1356">
        <v>2577</v>
      </c>
      <c r="N37" s="1356">
        <v>948</v>
      </c>
      <c r="O37" s="1367"/>
      <c r="P37" s="1368"/>
    </row>
    <row r="38" spans="1:16" s="1369" customFormat="1" ht="9.75" customHeight="1" x14ac:dyDescent="0.2">
      <c r="A38" s="1365"/>
      <c r="B38" s="1366"/>
      <c r="C38" s="1354"/>
      <c r="D38" s="1355" t="s">
        <v>165</v>
      </c>
      <c r="E38" s="1356">
        <v>805</v>
      </c>
      <c r="F38" s="1356">
        <v>389</v>
      </c>
      <c r="G38" s="1356">
        <v>292</v>
      </c>
      <c r="H38" s="1356">
        <v>124</v>
      </c>
      <c r="I38" s="1357">
        <v>0</v>
      </c>
      <c r="J38" s="1356">
        <v>937</v>
      </c>
      <c r="K38" s="1356">
        <v>511</v>
      </c>
      <c r="L38" s="1356">
        <v>316</v>
      </c>
      <c r="M38" s="1356">
        <v>106</v>
      </c>
      <c r="N38" s="1356">
        <v>4</v>
      </c>
      <c r="O38" s="1367"/>
      <c r="P38" s="1368"/>
    </row>
    <row r="39" spans="1:16" s="1369" customFormat="1" ht="9.75" customHeight="1" x14ac:dyDescent="0.2">
      <c r="A39" s="1365"/>
      <c r="B39" s="1366"/>
      <c r="C39" s="1354" t="s">
        <v>75</v>
      </c>
      <c r="D39" s="1354"/>
      <c r="E39" s="1359">
        <v>37166</v>
      </c>
      <c r="F39" s="1359">
        <v>13774</v>
      </c>
      <c r="G39" s="1359">
        <v>12473</v>
      </c>
      <c r="H39" s="1359">
        <v>7658</v>
      </c>
      <c r="I39" s="1360">
        <v>3261</v>
      </c>
      <c r="J39" s="1359">
        <v>36035</v>
      </c>
      <c r="K39" s="1359">
        <v>12261</v>
      </c>
      <c r="L39" s="1359">
        <v>11702</v>
      </c>
      <c r="M39" s="1359">
        <v>7607</v>
      </c>
      <c r="N39" s="1359">
        <v>4465</v>
      </c>
      <c r="O39" s="1367"/>
      <c r="P39" s="1368"/>
    </row>
    <row r="40" spans="1:16" s="1369" customFormat="1" ht="9.75" customHeight="1" x14ac:dyDescent="0.2">
      <c r="A40" s="1365"/>
      <c r="B40" s="1366"/>
      <c r="C40" s="1354"/>
      <c r="D40" s="1355" t="s">
        <v>164</v>
      </c>
      <c r="E40" s="1356">
        <v>35577</v>
      </c>
      <c r="F40" s="1356">
        <v>13131</v>
      </c>
      <c r="G40" s="1356">
        <v>11919</v>
      </c>
      <c r="H40" s="1356">
        <v>7280</v>
      </c>
      <c r="I40" s="1357">
        <v>3247</v>
      </c>
      <c r="J40" s="1356">
        <v>34199</v>
      </c>
      <c r="K40" s="1356">
        <v>11394</v>
      </c>
      <c r="L40" s="1356">
        <v>11193</v>
      </c>
      <c r="M40" s="1356">
        <v>7232</v>
      </c>
      <c r="N40" s="1356">
        <v>4380</v>
      </c>
      <c r="O40" s="1367"/>
      <c r="P40" s="1368"/>
    </row>
    <row r="41" spans="1:16" s="1369" customFormat="1" ht="9.75" customHeight="1" x14ac:dyDescent="0.2">
      <c r="A41" s="1365"/>
      <c r="B41" s="1366"/>
      <c r="C41" s="1354"/>
      <c r="D41" s="1355" t="s">
        <v>165</v>
      </c>
      <c r="E41" s="1356">
        <v>1589</v>
      </c>
      <c r="F41" s="1356">
        <v>643</v>
      </c>
      <c r="G41" s="1356">
        <v>554</v>
      </c>
      <c r="H41" s="1356">
        <v>378</v>
      </c>
      <c r="I41" s="1357">
        <v>14</v>
      </c>
      <c r="J41" s="1356">
        <v>1836</v>
      </c>
      <c r="K41" s="1356">
        <v>867</v>
      </c>
      <c r="L41" s="1356">
        <v>509</v>
      </c>
      <c r="M41" s="1356">
        <v>375</v>
      </c>
      <c r="N41" s="1356">
        <v>85</v>
      </c>
      <c r="O41" s="1367"/>
      <c r="P41" s="1368"/>
    </row>
    <row r="42" spans="1:16" s="1369" customFormat="1" ht="9.75" customHeight="1" x14ac:dyDescent="0.2">
      <c r="A42" s="1365"/>
      <c r="B42" s="1366"/>
      <c r="C42" s="1354" t="s">
        <v>61</v>
      </c>
      <c r="D42" s="1354"/>
      <c r="E42" s="1359">
        <v>93831</v>
      </c>
      <c r="F42" s="1359">
        <v>28744</v>
      </c>
      <c r="G42" s="1359">
        <v>30831</v>
      </c>
      <c r="H42" s="1359">
        <v>21752</v>
      </c>
      <c r="I42" s="1360">
        <v>12504</v>
      </c>
      <c r="J42" s="1359">
        <v>88449</v>
      </c>
      <c r="K42" s="1359">
        <v>26875</v>
      </c>
      <c r="L42" s="1359">
        <v>27268</v>
      </c>
      <c r="M42" s="1359">
        <v>23156</v>
      </c>
      <c r="N42" s="1359">
        <v>11150</v>
      </c>
      <c r="O42" s="1367"/>
      <c r="P42" s="1368"/>
    </row>
    <row r="43" spans="1:16" s="1369" customFormat="1" ht="9.75" customHeight="1" x14ac:dyDescent="0.2">
      <c r="A43" s="1365"/>
      <c r="B43" s="1366"/>
      <c r="C43" s="1354"/>
      <c r="D43" s="1355" t="s">
        <v>164</v>
      </c>
      <c r="E43" s="1356">
        <v>88087</v>
      </c>
      <c r="F43" s="1356">
        <v>27109</v>
      </c>
      <c r="G43" s="1356">
        <v>29339</v>
      </c>
      <c r="H43" s="1356">
        <v>20362</v>
      </c>
      <c r="I43" s="1357">
        <v>11277</v>
      </c>
      <c r="J43" s="1356">
        <v>82888</v>
      </c>
      <c r="K43" s="1356">
        <v>24909</v>
      </c>
      <c r="L43" s="1356">
        <v>25678</v>
      </c>
      <c r="M43" s="1356">
        <v>21750</v>
      </c>
      <c r="N43" s="1356">
        <v>10551</v>
      </c>
      <c r="O43" s="1367"/>
      <c r="P43" s="1368"/>
    </row>
    <row r="44" spans="1:16" s="1369" customFormat="1" ht="9.75" customHeight="1" x14ac:dyDescent="0.2">
      <c r="A44" s="1365"/>
      <c r="B44" s="1366"/>
      <c r="C44" s="1354"/>
      <c r="D44" s="1355" t="s">
        <v>165</v>
      </c>
      <c r="E44" s="1356">
        <v>5744</v>
      </c>
      <c r="F44" s="1356">
        <v>1635</v>
      </c>
      <c r="G44" s="1356">
        <v>1492</v>
      </c>
      <c r="H44" s="1356">
        <v>1390</v>
      </c>
      <c r="I44" s="1357">
        <v>1227</v>
      </c>
      <c r="J44" s="1356">
        <v>5561</v>
      </c>
      <c r="K44" s="1356">
        <v>1966</v>
      </c>
      <c r="L44" s="1356">
        <v>1590</v>
      </c>
      <c r="M44" s="1356">
        <v>1406</v>
      </c>
      <c r="N44" s="1356">
        <v>599</v>
      </c>
      <c r="O44" s="1367"/>
      <c r="P44" s="1368"/>
    </row>
    <row r="45" spans="1:16" s="1369" customFormat="1" ht="9.75" customHeight="1" x14ac:dyDescent="0.2">
      <c r="A45" s="1365"/>
      <c r="B45" s="1366"/>
      <c r="C45" s="1354" t="s">
        <v>56</v>
      </c>
      <c r="D45" s="1354"/>
      <c r="E45" s="1359">
        <v>35040</v>
      </c>
      <c r="F45" s="1359">
        <v>13818</v>
      </c>
      <c r="G45" s="1359">
        <v>11287</v>
      </c>
      <c r="H45" s="1359">
        <v>6548</v>
      </c>
      <c r="I45" s="1360">
        <v>3387</v>
      </c>
      <c r="J45" s="1359">
        <v>35370</v>
      </c>
      <c r="K45" s="1359">
        <v>12845</v>
      </c>
      <c r="L45" s="1359">
        <v>11872</v>
      </c>
      <c r="M45" s="1359">
        <v>6660</v>
      </c>
      <c r="N45" s="1359">
        <v>3993</v>
      </c>
      <c r="O45" s="1367"/>
      <c r="P45" s="1368"/>
    </row>
    <row r="46" spans="1:16" s="1369" customFormat="1" ht="9" customHeight="1" x14ac:dyDescent="0.2">
      <c r="A46" s="1365"/>
      <c r="B46" s="1366"/>
      <c r="C46" s="1354"/>
      <c r="D46" s="1355" t="s">
        <v>164</v>
      </c>
      <c r="E46" s="1356">
        <v>32905</v>
      </c>
      <c r="F46" s="1356">
        <v>13064</v>
      </c>
      <c r="G46" s="1356">
        <v>10832</v>
      </c>
      <c r="H46" s="1356">
        <v>6163</v>
      </c>
      <c r="I46" s="1357">
        <v>2846</v>
      </c>
      <c r="J46" s="1356">
        <v>33056</v>
      </c>
      <c r="K46" s="1356">
        <v>12007</v>
      </c>
      <c r="L46" s="1356">
        <v>11348</v>
      </c>
      <c r="M46" s="1356">
        <v>6352</v>
      </c>
      <c r="N46" s="1356">
        <v>3349</v>
      </c>
      <c r="O46" s="1367"/>
      <c r="P46" s="1368"/>
    </row>
    <row r="47" spans="1:16" s="1369" customFormat="1" ht="9" customHeight="1" x14ac:dyDescent="0.2">
      <c r="A47" s="1365"/>
      <c r="B47" s="1366"/>
      <c r="C47" s="1354"/>
      <c r="D47" s="1355" t="s">
        <v>165</v>
      </c>
      <c r="E47" s="1356">
        <v>2135</v>
      </c>
      <c r="F47" s="1356">
        <v>754</v>
      </c>
      <c r="G47" s="1356">
        <v>455</v>
      </c>
      <c r="H47" s="1356">
        <v>385</v>
      </c>
      <c r="I47" s="1357">
        <v>541</v>
      </c>
      <c r="J47" s="1356">
        <v>2314</v>
      </c>
      <c r="K47" s="1356">
        <v>838</v>
      </c>
      <c r="L47" s="1356">
        <v>524</v>
      </c>
      <c r="M47" s="1356">
        <v>308</v>
      </c>
      <c r="N47" s="1356">
        <v>644</v>
      </c>
      <c r="O47" s="1367"/>
      <c r="P47" s="1368"/>
    </row>
    <row r="48" spans="1:16" s="1369" customFormat="1" ht="9.75" customHeight="1" x14ac:dyDescent="0.2">
      <c r="A48" s="1365"/>
      <c r="B48" s="1366"/>
      <c r="C48" s="1354" t="s">
        <v>74</v>
      </c>
      <c r="D48" s="1354"/>
      <c r="E48" s="1359">
        <v>117418</v>
      </c>
      <c r="F48" s="1359">
        <v>44537</v>
      </c>
      <c r="G48" s="1359">
        <v>40473</v>
      </c>
      <c r="H48" s="1359">
        <v>24712</v>
      </c>
      <c r="I48" s="1360">
        <v>7696</v>
      </c>
      <c r="J48" s="1359">
        <v>125990</v>
      </c>
      <c r="K48" s="1359">
        <v>44360</v>
      </c>
      <c r="L48" s="1359">
        <v>41691</v>
      </c>
      <c r="M48" s="1359">
        <v>30022</v>
      </c>
      <c r="N48" s="1359">
        <v>9917</v>
      </c>
      <c r="O48" s="1367"/>
      <c r="P48" s="1368"/>
    </row>
    <row r="49" spans="1:16" s="1369" customFormat="1" ht="9.75" customHeight="1" x14ac:dyDescent="0.2">
      <c r="A49" s="1370"/>
      <c r="B49" s="1371"/>
      <c r="C49" s="1354"/>
      <c r="D49" s="1355" t="s">
        <v>164</v>
      </c>
      <c r="E49" s="1356">
        <v>110358</v>
      </c>
      <c r="F49" s="1356">
        <v>41731</v>
      </c>
      <c r="G49" s="1356">
        <v>38482</v>
      </c>
      <c r="H49" s="1356">
        <v>23335</v>
      </c>
      <c r="I49" s="1357">
        <v>6810</v>
      </c>
      <c r="J49" s="1356">
        <v>115996</v>
      </c>
      <c r="K49" s="1356">
        <v>40000</v>
      </c>
      <c r="L49" s="1356">
        <v>39147</v>
      </c>
      <c r="M49" s="1356">
        <v>28357</v>
      </c>
      <c r="N49" s="1356">
        <v>8492</v>
      </c>
      <c r="O49" s="1367"/>
      <c r="P49" s="1368"/>
    </row>
    <row r="50" spans="1:16" s="1369" customFormat="1" ht="9.75" customHeight="1" x14ac:dyDescent="0.2">
      <c r="A50" s="1370"/>
      <c r="B50" s="1371"/>
      <c r="C50" s="1354"/>
      <c r="D50" s="1355" t="s">
        <v>165</v>
      </c>
      <c r="E50" s="1356">
        <v>7060</v>
      </c>
      <c r="F50" s="1356">
        <v>2806</v>
      </c>
      <c r="G50" s="1356">
        <v>1991</v>
      </c>
      <c r="H50" s="1356">
        <v>1377</v>
      </c>
      <c r="I50" s="1357">
        <v>886</v>
      </c>
      <c r="J50" s="1356">
        <v>9994</v>
      </c>
      <c r="K50" s="1356">
        <v>4360</v>
      </c>
      <c r="L50" s="1356">
        <v>2544</v>
      </c>
      <c r="M50" s="1356">
        <v>1665</v>
      </c>
      <c r="N50" s="1356">
        <v>1425</v>
      </c>
      <c r="O50" s="1367"/>
      <c r="P50" s="1368"/>
    </row>
    <row r="51" spans="1:16" s="1369" customFormat="1" ht="9.75" customHeight="1" x14ac:dyDescent="0.2">
      <c r="A51" s="1370"/>
      <c r="B51" s="1371"/>
      <c r="C51" s="1354" t="s">
        <v>76</v>
      </c>
      <c r="D51" s="1354"/>
      <c r="E51" s="1359">
        <v>27586</v>
      </c>
      <c r="F51" s="1359">
        <v>11991</v>
      </c>
      <c r="G51" s="1359">
        <v>10580</v>
      </c>
      <c r="H51" s="1359">
        <v>4415</v>
      </c>
      <c r="I51" s="1360">
        <v>600</v>
      </c>
      <c r="J51" s="1359">
        <v>26786</v>
      </c>
      <c r="K51" s="1359">
        <v>10895</v>
      </c>
      <c r="L51" s="1359">
        <v>9972</v>
      </c>
      <c r="M51" s="1359">
        <v>4443</v>
      </c>
      <c r="N51" s="1359">
        <v>1476</v>
      </c>
      <c r="O51" s="1367"/>
      <c r="P51" s="1368"/>
    </row>
    <row r="52" spans="1:16" s="1369" customFormat="1" ht="9.75" customHeight="1" x14ac:dyDescent="0.2">
      <c r="A52" s="1370"/>
      <c r="B52" s="1371"/>
      <c r="C52" s="1354"/>
      <c r="D52" s="1355" t="s">
        <v>164</v>
      </c>
      <c r="E52" s="1356">
        <v>26595</v>
      </c>
      <c r="F52" s="1356">
        <v>11541</v>
      </c>
      <c r="G52" s="1356">
        <v>10240</v>
      </c>
      <c r="H52" s="1356">
        <v>4214</v>
      </c>
      <c r="I52" s="1357">
        <v>600</v>
      </c>
      <c r="J52" s="1356">
        <v>25596</v>
      </c>
      <c r="K52" s="1356">
        <v>10261</v>
      </c>
      <c r="L52" s="1356">
        <v>9592</v>
      </c>
      <c r="M52" s="1356">
        <v>4274</v>
      </c>
      <c r="N52" s="1356">
        <v>1469</v>
      </c>
      <c r="O52" s="1367"/>
      <c r="P52" s="1368"/>
    </row>
    <row r="53" spans="1:16" s="1369" customFormat="1" ht="9.75" customHeight="1" x14ac:dyDescent="0.2">
      <c r="A53" s="1370"/>
      <c r="B53" s="1371"/>
      <c r="C53" s="1354"/>
      <c r="D53" s="1355" t="s">
        <v>165</v>
      </c>
      <c r="E53" s="1356">
        <v>991</v>
      </c>
      <c r="F53" s="1356">
        <v>450</v>
      </c>
      <c r="G53" s="1356">
        <v>340</v>
      </c>
      <c r="H53" s="1356">
        <v>201</v>
      </c>
      <c r="I53" s="1357">
        <v>0</v>
      </c>
      <c r="J53" s="1356">
        <v>1190</v>
      </c>
      <c r="K53" s="1356">
        <v>634</v>
      </c>
      <c r="L53" s="1356">
        <v>380</v>
      </c>
      <c r="M53" s="1356">
        <v>169</v>
      </c>
      <c r="N53" s="1356">
        <v>7</v>
      </c>
      <c r="O53" s="1367"/>
      <c r="P53" s="1368"/>
    </row>
    <row r="54" spans="1:16" s="1369" customFormat="1" ht="9.75" customHeight="1" x14ac:dyDescent="0.2">
      <c r="A54" s="1370"/>
      <c r="B54" s="1371"/>
      <c r="C54" s="1354" t="s">
        <v>60</v>
      </c>
      <c r="D54" s="1354"/>
      <c r="E54" s="1359">
        <v>125525</v>
      </c>
      <c r="F54" s="1359">
        <v>42026</v>
      </c>
      <c r="G54" s="1359">
        <v>46820</v>
      </c>
      <c r="H54" s="1359">
        <v>27565</v>
      </c>
      <c r="I54" s="1360">
        <v>9114</v>
      </c>
      <c r="J54" s="1359">
        <v>125303</v>
      </c>
      <c r="K54" s="1359">
        <v>39131</v>
      </c>
      <c r="L54" s="1359">
        <v>45451</v>
      </c>
      <c r="M54" s="1359">
        <v>31184</v>
      </c>
      <c r="N54" s="1359">
        <v>9537</v>
      </c>
      <c r="O54" s="1367"/>
      <c r="P54" s="1368"/>
    </row>
    <row r="55" spans="1:16" s="1369" customFormat="1" ht="9" customHeight="1" x14ac:dyDescent="0.2">
      <c r="A55" s="1370"/>
      <c r="B55" s="1371"/>
      <c r="C55" s="1354"/>
      <c r="D55" s="1355" t="s">
        <v>164</v>
      </c>
      <c r="E55" s="1356">
        <v>119867</v>
      </c>
      <c r="F55" s="1356">
        <v>39994</v>
      </c>
      <c r="G55" s="1356">
        <v>44961</v>
      </c>
      <c r="H55" s="1356">
        <v>26272</v>
      </c>
      <c r="I55" s="1357">
        <v>8640</v>
      </c>
      <c r="J55" s="1356">
        <v>119393</v>
      </c>
      <c r="K55" s="1356">
        <v>36411</v>
      </c>
      <c r="L55" s="1356">
        <v>43445</v>
      </c>
      <c r="M55" s="1356">
        <v>30196</v>
      </c>
      <c r="N55" s="1356">
        <v>9341</v>
      </c>
      <c r="O55" s="1367"/>
      <c r="P55" s="1368"/>
    </row>
    <row r="56" spans="1:16" s="1369" customFormat="1" ht="9" customHeight="1" x14ac:dyDescent="0.2">
      <c r="A56" s="1370"/>
      <c r="B56" s="1371"/>
      <c r="C56" s="1354"/>
      <c r="D56" s="1355" t="s">
        <v>165</v>
      </c>
      <c r="E56" s="1356">
        <v>5658</v>
      </c>
      <c r="F56" s="1356">
        <v>2032</v>
      </c>
      <c r="G56" s="1356">
        <v>1859</v>
      </c>
      <c r="H56" s="1356">
        <v>1293</v>
      </c>
      <c r="I56" s="1357">
        <v>474</v>
      </c>
      <c r="J56" s="1356">
        <v>5910</v>
      </c>
      <c r="K56" s="1356">
        <v>2720</v>
      </c>
      <c r="L56" s="1356">
        <v>2006</v>
      </c>
      <c r="M56" s="1356">
        <v>988</v>
      </c>
      <c r="N56" s="1356">
        <v>196</v>
      </c>
      <c r="O56" s="1367"/>
      <c r="P56" s="1368"/>
    </row>
    <row r="57" spans="1:16" s="1369" customFormat="1" ht="9.75" customHeight="1" x14ac:dyDescent="0.2">
      <c r="A57" s="1370"/>
      <c r="B57" s="1371"/>
      <c r="C57" s="1354" t="s">
        <v>59</v>
      </c>
      <c r="D57" s="1354"/>
      <c r="E57" s="1359">
        <v>753591</v>
      </c>
      <c r="F57" s="1359">
        <v>166027</v>
      </c>
      <c r="G57" s="1359">
        <v>198947</v>
      </c>
      <c r="H57" s="1359">
        <v>177129</v>
      </c>
      <c r="I57" s="1360">
        <v>211488</v>
      </c>
      <c r="J57" s="1359">
        <v>776535</v>
      </c>
      <c r="K57" s="1359">
        <v>153899</v>
      </c>
      <c r="L57" s="1359">
        <v>190375</v>
      </c>
      <c r="M57" s="1359">
        <v>174073</v>
      </c>
      <c r="N57" s="1359">
        <v>258188</v>
      </c>
      <c r="O57" s="1367"/>
      <c r="P57" s="1368"/>
    </row>
    <row r="58" spans="1:16" s="1369" customFormat="1" ht="9.75" customHeight="1" x14ac:dyDescent="0.2">
      <c r="A58" s="1370"/>
      <c r="B58" s="1371"/>
      <c r="C58" s="1354"/>
      <c r="D58" s="1355" t="s">
        <v>164</v>
      </c>
      <c r="E58" s="1356">
        <v>688531</v>
      </c>
      <c r="F58" s="1356">
        <v>155144</v>
      </c>
      <c r="G58" s="1356">
        <v>187695</v>
      </c>
      <c r="H58" s="1356">
        <v>166857</v>
      </c>
      <c r="I58" s="1357">
        <v>178835</v>
      </c>
      <c r="J58" s="1356">
        <v>696421</v>
      </c>
      <c r="K58" s="1356">
        <v>140566</v>
      </c>
      <c r="L58" s="1356">
        <v>176496</v>
      </c>
      <c r="M58" s="1356">
        <v>162569</v>
      </c>
      <c r="N58" s="1356">
        <v>216790</v>
      </c>
      <c r="O58" s="1367"/>
      <c r="P58" s="1368"/>
    </row>
    <row r="59" spans="1:16" s="1369" customFormat="1" ht="9.75" customHeight="1" x14ac:dyDescent="0.2">
      <c r="A59" s="1370"/>
      <c r="B59" s="1371"/>
      <c r="C59" s="1354"/>
      <c r="D59" s="1355" t="s">
        <v>165</v>
      </c>
      <c r="E59" s="1356">
        <v>65060</v>
      </c>
      <c r="F59" s="1356">
        <v>10883</v>
      </c>
      <c r="G59" s="1356">
        <v>11252</v>
      </c>
      <c r="H59" s="1356">
        <v>10272</v>
      </c>
      <c r="I59" s="1357">
        <v>32653</v>
      </c>
      <c r="J59" s="1356">
        <v>80114</v>
      </c>
      <c r="K59" s="1356">
        <v>13333</v>
      </c>
      <c r="L59" s="1356">
        <v>13879</v>
      </c>
      <c r="M59" s="1356">
        <v>11504</v>
      </c>
      <c r="N59" s="1356">
        <v>41398</v>
      </c>
      <c r="O59" s="1367"/>
      <c r="P59" s="1368"/>
    </row>
    <row r="60" spans="1:16" s="1369" customFormat="1" ht="9.75" customHeight="1" x14ac:dyDescent="0.2">
      <c r="A60" s="1370"/>
      <c r="B60" s="1371"/>
      <c r="C60" s="1354" t="s">
        <v>57</v>
      </c>
      <c r="D60" s="1354"/>
      <c r="E60" s="1359">
        <v>20158</v>
      </c>
      <c r="F60" s="1359">
        <v>7948</v>
      </c>
      <c r="G60" s="1359">
        <v>7326</v>
      </c>
      <c r="H60" s="1359">
        <v>4494</v>
      </c>
      <c r="I60" s="1360">
        <v>390</v>
      </c>
      <c r="J60" s="1359">
        <v>20176</v>
      </c>
      <c r="K60" s="1359">
        <v>7247</v>
      </c>
      <c r="L60" s="1359">
        <v>7093</v>
      </c>
      <c r="M60" s="1359">
        <v>4508</v>
      </c>
      <c r="N60" s="1359">
        <v>1328</v>
      </c>
      <c r="O60" s="1367"/>
      <c r="P60" s="1368"/>
    </row>
    <row r="61" spans="1:16" s="1374" customFormat="1" ht="9" customHeight="1" x14ac:dyDescent="0.2">
      <c r="A61" s="1372"/>
      <c r="B61" s="1373"/>
      <c r="C61" s="1354"/>
      <c r="D61" s="1355" t="s">
        <v>164</v>
      </c>
      <c r="E61" s="1356">
        <v>19189</v>
      </c>
      <c r="F61" s="1356">
        <v>7530</v>
      </c>
      <c r="G61" s="1356">
        <v>7090</v>
      </c>
      <c r="H61" s="1356">
        <v>4179</v>
      </c>
      <c r="I61" s="1357">
        <v>390</v>
      </c>
      <c r="J61" s="1356">
        <v>19170</v>
      </c>
      <c r="K61" s="1356">
        <v>6750</v>
      </c>
      <c r="L61" s="1356">
        <v>6895</v>
      </c>
      <c r="M61" s="1356">
        <v>4345</v>
      </c>
      <c r="N61" s="1356">
        <v>1180</v>
      </c>
      <c r="O61" s="1367"/>
      <c r="P61" s="1368"/>
    </row>
    <row r="62" spans="1:16" s="1377" customFormat="1" ht="9" customHeight="1" x14ac:dyDescent="0.2">
      <c r="A62" s="1375"/>
      <c r="B62" s="1376"/>
      <c r="C62" s="1354"/>
      <c r="D62" s="1355" t="s">
        <v>165</v>
      </c>
      <c r="E62" s="1356">
        <v>969</v>
      </c>
      <c r="F62" s="1356">
        <v>418</v>
      </c>
      <c r="G62" s="1356">
        <v>236</v>
      </c>
      <c r="H62" s="1356">
        <v>315</v>
      </c>
      <c r="I62" s="1357">
        <v>0</v>
      </c>
      <c r="J62" s="1356">
        <v>1006</v>
      </c>
      <c r="K62" s="1356">
        <v>497</v>
      </c>
      <c r="L62" s="1356">
        <v>198</v>
      </c>
      <c r="M62" s="1356">
        <v>163</v>
      </c>
      <c r="N62" s="1356">
        <v>148</v>
      </c>
      <c r="O62" s="1367"/>
      <c r="P62" s="1368"/>
    </row>
    <row r="63" spans="1:16" s="1377" customFormat="1" ht="9.75" customHeight="1" x14ac:dyDescent="0.2">
      <c r="A63" s="1375"/>
      <c r="B63" s="1375"/>
      <c r="C63" s="1354" t="s">
        <v>63</v>
      </c>
      <c r="D63" s="1354"/>
      <c r="E63" s="1359">
        <v>505881</v>
      </c>
      <c r="F63" s="1359">
        <v>132891</v>
      </c>
      <c r="G63" s="1359">
        <v>165286</v>
      </c>
      <c r="H63" s="1359">
        <v>128455</v>
      </c>
      <c r="I63" s="1360">
        <v>79249</v>
      </c>
      <c r="J63" s="1359">
        <v>517250</v>
      </c>
      <c r="K63" s="1359">
        <v>125487</v>
      </c>
      <c r="L63" s="1359">
        <v>161250</v>
      </c>
      <c r="M63" s="1359">
        <v>137526</v>
      </c>
      <c r="N63" s="1359">
        <v>92987</v>
      </c>
      <c r="O63" s="1367"/>
      <c r="P63" s="1368"/>
    </row>
    <row r="64" spans="1:16" s="1377" customFormat="1" ht="9.75" customHeight="1" x14ac:dyDescent="0.2">
      <c r="A64" s="1375"/>
      <c r="B64" s="1375"/>
      <c r="C64" s="1354"/>
      <c r="D64" s="1355" t="s">
        <v>164</v>
      </c>
      <c r="E64" s="1356">
        <v>469666</v>
      </c>
      <c r="F64" s="1356">
        <v>125784</v>
      </c>
      <c r="G64" s="1356">
        <v>157625</v>
      </c>
      <c r="H64" s="1356">
        <v>121265</v>
      </c>
      <c r="I64" s="1357">
        <v>64992</v>
      </c>
      <c r="J64" s="1356">
        <v>474617</v>
      </c>
      <c r="K64" s="1356">
        <v>115461</v>
      </c>
      <c r="L64" s="1356">
        <v>152548</v>
      </c>
      <c r="M64" s="1356">
        <v>129104</v>
      </c>
      <c r="N64" s="1356">
        <v>77504</v>
      </c>
      <c r="O64" s="1367"/>
      <c r="P64" s="1368"/>
    </row>
    <row r="65" spans="1:16" s="1377" customFormat="1" ht="9.75" customHeight="1" x14ac:dyDescent="0.2">
      <c r="A65" s="1375"/>
      <c r="B65" s="1375"/>
      <c r="C65" s="1354"/>
      <c r="D65" s="1355" t="s">
        <v>165</v>
      </c>
      <c r="E65" s="1356">
        <v>36215</v>
      </c>
      <c r="F65" s="1356">
        <v>7107</v>
      </c>
      <c r="G65" s="1356">
        <v>7661</v>
      </c>
      <c r="H65" s="1356">
        <v>7190</v>
      </c>
      <c r="I65" s="1357">
        <v>14257</v>
      </c>
      <c r="J65" s="1356">
        <v>42633</v>
      </c>
      <c r="K65" s="1356">
        <v>10026</v>
      </c>
      <c r="L65" s="1356">
        <v>8702</v>
      </c>
      <c r="M65" s="1356">
        <v>8422</v>
      </c>
      <c r="N65" s="1356">
        <v>15483</v>
      </c>
      <c r="O65" s="1367"/>
      <c r="P65" s="1368"/>
    </row>
    <row r="66" spans="1:16" s="1147" customFormat="1" ht="9.75" customHeight="1" x14ac:dyDescent="0.2">
      <c r="A66" s="1145"/>
      <c r="B66" s="1353"/>
      <c r="C66" s="1354" t="s">
        <v>524</v>
      </c>
      <c r="D66" s="1354"/>
      <c r="E66" s="1359">
        <v>103344</v>
      </c>
      <c r="F66" s="1359">
        <v>35018</v>
      </c>
      <c r="G66" s="1359">
        <v>35047</v>
      </c>
      <c r="H66" s="1359">
        <v>23989</v>
      </c>
      <c r="I66" s="1360">
        <v>9290</v>
      </c>
      <c r="J66" s="1359">
        <v>93792</v>
      </c>
      <c r="K66" s="1359">
        <v>30057</v>
      </c>
      <c r="L66" s="1359">
        <v>34177</v>
      </c>
      <c r="M66" s="1359">
        <v>21806</v>
      </c>
      <c r="N66" s="1359">
        <v>7752</v>
      </c>
      <c r="O66" s="1358"/>
      <c r="P66" s="1114"/>
    </row>
    <row r="67" spans="1:16" s="1147" customFormat="1" ht="9.75" customHeight="1" x14ac:dyDescent="0.2">
      <c r="A67" s="1145"/>
      <c r="B67" s="1353"/>
      <c r="C67" s="1354"/>
      <c r="D67" s="1355" t="s">
        <v>164</v>
      </c>
      <c r="E67" s="1356">
        <v>97305</v>
      </c>
      <c r="F67" s="1356">
        <v>33089</v>
      </c>
      <c r="G67" s="1356">
        <v>33585</v>
      </c>
      <c r="H67" s="1356">
        <v>22533</v>
      </c>
      <c r="I67" s="1357">
        <v>8098</v>
      </c>
      <c r="J67" s="1356">
        <v>89012</v>
      </c>
      <c r="K67" s="1356">
        <v>27814</v>
      </c>
      <c r="L67" s="1356">
        <v>32588</v>
      </c>
      <c r="M67" s="1356">
        <v>20901</v>
      </c>
      <c r="N67" s="1356">
        <v>7709</v>
      </c>
      <c r="O67" s="1358"/>
      <c r="P67" s="1114"/>
    </row>
    <row r="68" spans="1:16" s="1147" customFormat="1" ht="9.75" customHeight="1" x14ac:dyDescent="0.2">
      <c r="A68" s="1145"/>
      <c r="B68" s="1353"/>
      <c r="C68" s="1354"/>
      <c r="D68" s="1355" t="s">
        <v>165</v>
      </c>
      <c r="E68" s="1356">
        <v>6039</v>
      </c>
      <c r="F68" s="1356">
        <v>1929</v>
      </c>
      <c r="G68" s="1356">
        <v>1462</v>
      </c>
      <c r="H68" s="1356">
        <v>1456</v>
      </c>
      <c r="I68" s="1357">
        <v>1192</v>
      </c>
      <c r="J68" s="1356">
        <v>4780</v>
      </c>
      <c r="K68" s="1356">
        <v>2243</v>
      </c>
      <c r="L68" s="1356">
        <v>1589</v>
      </c>
      <c r="M68" s="1356">
        <v>905</v>
      </c>
      <c r="N68" s="1356">
        <v>43</v>
      </c>
      <c r="O68" s="1208"/>
      <c r="P68" s="1114"/>
    </row>
    <row r="69" spans="1:16" s="1379" customFormat="1" ht="9.75" customHeight="1" x14ac:dyDescent="0.2">
      <c r="A69" s="1378"/>
      <c r="B69" s="1378"/>
      <c r="C69" s="1354" t="s">
        <v>58</v>
      </c>
      <c r="D69" s="1354"/>
      <c r="E69" s="1359">
        <v>154720</v>
      </c>
      <c r="F69" s="1359">
        <v>44424</v>
      </c>
      <c r="G69" s="1359">
        <v>50417</v>
      </c>
      <c r="H69" s="1359">
        <v>36271</v>
      </c>
      <c r="I69" s="1360">
        <v>23608</v>
      </c>
      <c r="J69" s="1359">
        <v>143036</v>
      </c>
      <c r="K69" s="1359">
        <v>39968</v>
      </c>
      <c r="L69" s="1359">
        <v>46221</v>
      </c>
      <c r="M69" s="1359">
        <v>31802</v>
      </c>
      <c r="N69" s="1359">
        <v>25045</v>
      </c>
      <c r="O69" s="1358"/>
      <c r="P69" s="1378"/>
    </row>
    <row r="70" spans="1:16" s="1147" customFormat="1" ht="9.75" customHeight="1" x14ac:dyDescent="0.2">
      <c r="A70" s="1145"/>
      <c r="B70" s="1353"/>
      <c r="C70" s="1354"/>
      <c r="D70" s="1355" t="s">
        <v>164</v>
      </c>
      <c r="E70" s="1356">
        <v>143876</v>
      </c>
      <c r="F70" s="1356">
        <v>41427</v>
      </c>
      <c r="G70" s="1356">
        <v>47149</v>
      </c>
      <c r="H70" s="1356">
        <v>33956</v>
      </c>
      <c r="I70" s="1357">
        <v>21344</v>
      </c>
      <c r="J70" s="1356">
        <v>131777</v>
      </c>
      <c r="K70" s="1356">
        <v>36114</v>
      </c>
      <c r="L70" s="1356">
        <v>42715</v>
      </c>
      <c r="M70" s="1356">
        <v>29639</v>
      </c>
      <c r="N70" s="1356">
        <v>23309</v>
      </c>
      <c r="O70" s="1358"/>
      <c r="P70" s="1114"/>
    </row>
    <row r="71" spans="1:16" s="1147" customFormat="1" ht="9.75" customHeight="1" x14ac:dyDescent="0.2">
      <c r="A71" s="1145"/>
      <c r="B71" s="1353"/>
      <c r="C71" s="1354"/>
      <c r="D71" s="1355" t="s">
        <v>165</v>
      </c>
      <c r="E71" s="1356">
        <v>10844</v>
      </c>
      <c r="F71" s="1356">
        <v>2997</v>
      </c>
      <c r="G71" s="1356">
        <v>3268</v>
      </c>
      <c r="H71" s="1356">
        <v>2315</v>
      </c>
      <c r="I71" s="1357">
        <v>2264</v>
      </c>
      <c r="J71" s="1356">
        <v>11259</v>
      </c>
      <c r="K71" s="1356">
        <v>3854</v>
      </c>
      <c r="L71" s="1356">
        <v>3506</v>
      </c>
      <c r="M71" s="1356">
        <v>2163</v>
      </c>
      <c r="N71" s="1356">
        <v>1736</v>
      </c>
      <c r="O71" s="1358"/>
      <c r="P71" s="1114"/>
    </row>
    <row r="72" spans="1:16" s="1147" customFormat="1" ht="9.75" customHeight="1" x14ac:dyDescent="0.2">
      <c r="A72" s="1145"/>
      <c r="B72" s="1353"/>
      <c r="C72" s="1354" t="s">
        <v>65</v>
      </c>
      <c r="D72" s="1354"/>
      <c r="E72" s="1359">
        <v>50079</v>
      </c>
      <c r="F72" s="1359">
        <v>18085</v>
      </c>
      <c r="G72" s="1359">
        <v>16888</v>
      </c>
      <c r="H72" s="1359">
        <v>8474</v>
      </c>
      <c r="I72" s="1360">
        <v>6632</v>
      </c>
      <c r="J72" s="1359">
        <v>52622</v>
      </c>
      <c r="K72" s="1359">
        <v>17637</v>
      </c>
      <c r="L72" s="1359">
        <v>16674</v>
      </c>
      <c r="M72" s="1359">
        <v>9364</v>
      </c>
      <c r="N72" s="1359">
        <v>8947</v>
      </c>
      <c r="O72" s="1358"/>
      <c r="P72" s="1114"/>
    </row>
    <row r="73" spans="1:16" s="1147" customFormat="1" ht="9.75" customHeight="1" x14ac:dyDescent="0.2">
      <c r="A73" s="1145"/>
      <c r="B73" s="1353"/>
      <c r="C73" s="1354"/>
      <c r="D73" s="1355" t="s">
        <v>164</v>
      </c>
      <c r="E73" s="1356">
        <v>46805</v>
      </c>
      <c r="F73" s="1356">
        <v>16876</v>
      </c>
      <c r="G73" s="1356">
        <v>16159</v>
      </c>
      <c r="H73" s="1356">
        <v>8162</v>
      </c>
      <c r="I73" s="1357">
        <v>5608</v>
      </c>
      <c r="J73" s="1356">
        <v>49687</v>
      </c>
      <c r="K73" s="1356">
        <v>16187</v>
      </c>
      <c r="L73" s="1356">
        <v>15820</v>
      </c>
      <c r="M73" s="1356">
        <v>8785</v>
      </c>
      <c r="N73" s="1356">
        <v>8895</v>
      </c>
      <c r="O73" s="1358"/>
      <c r="P73" s="1114"/>
    </row>
    <row r="74" spans="1:16" s="1147" customFormat="1" ht="9.75" customHeight="1" x14ac:dyDescent="0.2">
      <c r="A74" s="1145"/>
      <c r="B74" s="1353"/>
      <c r="C74" s="1354"/>
      <c r="D74" s="1355" t="s">
        <v>165</v>
      </c>
      <c r="E74" s="1356">
        <v>3274</v>
      </c>
      <c r="F74" s="1356">
        <v>1209</v>
      </c>
      <c r="G74" s="1356">
        <v>729</v>
      </c>
      <c r="H74" s="1356">
        <v>312</v>
      </c>
      <c r="I74" s="1357">
        <v>1024</v>
      </c>
      <c r="J74" s="1356">
        <v>2935</v>
      </c>
      <c r="K74" s="1356">
        <v>1450</v>
      </c>
      <c r="L74" s="1356">
        <v>854</v>
      </c>
      <c r="M74" s="1356">
        <v>579</v>
      </c>
      <c r="N74" s="1356">
        <v>52</v>
      </c>
      <c r="O74" s="1358"/>
      <c r="P74" s="1114"/>
    </row>
    <row r="75" spans="1:16" s="1147" customFormat="1" ht="9.75" customHeight="1" x14ac:dyDescent="0.2">
      <c r="A75" s="1145"/>
      <c r="B75" s="1353"/>
      <c r="C75" s="1354" t="s">
        <v>67</v>
      </c>
      <c r="D75" s="1354"/>
      <c r="E75" s="1359">
        <v>31511</v>
      </c>
      <c r="F75" s="1359">
        <v>13850</v>
      </c>
      <c r="G75" s="1359">
        <v>11160</v>
      </c>
      <c r="H75" s="1359">
        <v>5947</v>
      </c>
      <c r="I75" s="1360">
        <v>554</v>
      </c>
      <c r="J75" s="1359">
        <v>30474</v>
      </c>
      <c r="K75" s="1359">
        <v>12831</v>
      </c>
      <c r="L75" s="1359">
        <v>11133</v>
      </c>
      <c r="M75" s="1359">
        <v>5287</v>
      </c>
      <c r="N75" s="1359">
        <v>1223</v>
      </c>
      <c r="O75" s="1358"/>
      <c r="P75" s="1114"/>
    </row>
    <row r="76" spans="1:16" s="1147" customFormat="1" ht="9" customHeight="1" x14ac:dyDescent="0.2">
      <c r="A76" s="1145"/>
      <c r="B76" s="1353"/>
      <c r="C76" s="1354"/>
      <c r="D76" s="1355" t="s">
        <v>164</v>
      </c>
      <c r="E76" s="1356">
        <v>29603</v>
      </c>
      <c r="F76" s="1356">
        <v>13014</v>
      </c>
      <c r="G76" s="1356">
        <v>10709</v>
      </c>
      <c r="H76" s="1356">
        <v>5326</v>
      </c>
      <c r="I76" s="1357">
        <v>554</v>
      </c>
      <c r="J76" s="1356">
        <v>28536</v>
      </c>
      <c r="K76" s="1356">
        <v>11845</v>
      </c>
      <c r="L76" s="1356">
        <v>10595</v>
      </c>
      <c r="M76" s="1356">
        <v>4955</v>
      </c>
      <c r="N76" s="1356">
        <v>1141</v>
      </c>
      <c r="O76" s="1358"/>
      <c r="P76" s="1114"/>
    </row>
    <row r="77" spans="1:16" s="1147" customFormat="1" ht="9" customHeight="1" x14ac:dyDescent="0.2">
      <c r="A77" s="1145"/>
      <c r="B77" s="1353"/>
      <c r="C77" s="1354"/>
      <c r="D77" s="1355" t="s">
        <v>165</v>
      </c>
      <c r="E77" s="1356">
        <v>1908</v>
      </c>
      <c r="F77" s="1356">
        <v>836</v>
      </c>
      <c r="G77" s="1356">
        <v>451</v>
      </c>
      <c r="H77" s="1356">
        <v>621</v>
      </c>
      <c r="I77" s="1357">
        <v>0</v>
      </c>
      <c r="J77" s="1356">
        <v>1938</v>
      </c>
      <c r="K77" s="1356">
        <v>986</v>
      </c>
      <c r="L77" s="1356">
        <v>538</v>
      </c>
      <c r="M77" s="1356">
        <v>332</v>
      </c>
      <c r="N77" s="1356">
        <v>82</v>
      </c>
      <c r="O77" s="1358"/>
      <c r="P77" s="1114"/>
    </row>
    <row r="78" spans="1:16" s="1147" customFormat="1" ht="9.75" customHeight="1" x14ac:dyDescent="0.2">
      <c r="A78" s="1145"/>
      <c r="B78" s="1353"/>
      <c r="C78" s="1354" t="s">
        <v>77</v>
      </c>
      <c r="D78" s="1354"/>
      <c r="E78" s="1359">
        <v>73655</v>
      </c>
      <c r="F78" s="1359">
        <v>24916</v>
      </c>
      <c r="G78" s="1359">
        <v>24129</v>
      </c>
      <c r="H78" s="1359">
        <v>15871</v>
      </c>
      <c r="I78" s="1360">
        <v>8739</v>
      </c>
      <c r="J78" s="1359">
        <v>74659</v>
      </c>
      <c r="K78" s="1359">
        <v>23962</v>
      </c>
      <c r="L78" s="1359">
        <v>24039</v>
      </c>
      <c r="M78" s="1359">
        <v>16380</v>
      </c>
      <c r="N78" s="1359">
        <v>10278</v>
      </c>
      <c r="O78" s="1358"/>
      <c r="P78" s="1114"/>
    </row>
    <row r="79" spans="1:16" s="1147" customFormat="1" ht="9.75" customHeight="1" x14ac:dyDescent="0.2">
      <c r="A79" s="1145"/>
      <c r="B79" s="1353"/>
      <c r="C79" s="1354"/>
      <c r="D79" s="1355" t="s">
        <v>164</v>
      </c>
      <c r="E79" s="1356">
        <v>70111</v>
      </c>
      <c r="F79" s="1356">
        <v>23466</v>
      </c>
      <c r="G79" s="1356">
        <v>23129</v>
      </c>
      <c r="H79" s="1356">
        <v>15194</v>
      </c>
      <c r="I79" s="1357">
        <v>8322</v>
      </c>
      <c r="J79" s="1356">
        <v>70745</v>
      </c>
      <c r="K79" s="1356">
        <v>22251</v>
      </c>
      <c r="L79" s="1356">
        <v>22863</v>
      </c>
      <c r="M79" s="1356">
        <v>15610</v>
      </c>
      <c r="N79" s="1356">
        <v>10021</v>
      </c>
      <c r="O79" s="1358"/>
      <c r="P79" s="1114"/>
    </row>
    <row r="80" spans="1:16" s="1147" customFormat="1" ht="9.75" customHeight="1" x14ac:dyDescent="0.2">
      <c r="A80" s="1145"/>
      <c r="B80" s="1353"/>
      <c r="C80" s="1354"/>
      <c r="D80" s="1355" t="s">
        <v>165</v>
      </c>
      <c r="E80" s="1356">
        <v>3544</v>
      </c>
      <c r="F80" s="1356">
        <v>1450</v>
      </c>
      <c r="G80" s="1356">
        <v>1000</v>
      </c>
      <c r="H80" s="1356">
        <v>677</v>
      </c>
      <c r="I80" s="1357">
        <v>417</v>
      </c>
      <c r="J80" s="1356">
        <v>3914</v>
      </c>
      <c r="K80" s="1356">
        <v>1711</v>
      </c>
      <c r="L80" s="1356">
        <v>1176</v>
      </c>
      <c r="M80" s="1356">
        <v>770</v>
      </c>
      <c r="N80" s="1356">
        <v>257</v>
      </c>
      <c r="O80" s="1358"/>
      <c r="P80" s="1114"/>
    </row>
    <row r="81" spans="1:16" s="1147" customFormat="1" ht="9" customHeight="1" x14ac:dyDescent="0.2">
      <c r="A81" s="1145"/>
      <c r="B81" s="1146"/>
      <c r="C81" s="1181" t="s">
        <v>584</v>
      </c>
      <c r="D81" s="1209"/>
      <c r="E81" s="1209"/>
      <c r="F81" s="1210"/>
      <c r="G81" s="1211"/>
      <c r="H81" s="1211"/>
      <c r="I81" s="1181"/>
      <c r="J81" s="1181"/>
      <c r="K81" s="1181"/>
      <c r="L81" s="1181"/>
      <c r="M81" s="1148"/>
      <c r="N81" s="1212"/>
      <c r="O81" s="1133"/>
      <c r="P81" s="1114"/>
    </row>
    <row r="82" spans="1:16" s="1147" customFormat="1" ht="9.75" customHeight="1" x14ac:dyDescent="0.2">
      <c r="A82" s="1145"/>
      <c r="B82" s="1146"/>
      <c r="C82" s="1167" t="s">
        <v>509</v>
      </c>
      <c r="D82" s="1138"/>
      <c r="E82" s="1138"/>
      <c r="F82" s="1139"/>
      <c r="G82" s="1139"/>
      <c r="H82" s="1139"/>
      <c r="I82" s="1139"/>
      <c r="J82" s="173"/>
      <c r="K82" s="1140"/>
      <c r="L82" s="173"/>
      <c r="M82" s="1148"/>
      <c r="N82" s="1148"/>
      <c r="O82" s="1133"/>
      <c r="P82" s="1114"/>
    </row>
    <row r="83" spans="1:16" ht="13.5" customHeight="1" x14ac:dyDescent="0.2">
      <c r="A83" s="1111"/>
      <c r="B83" s="1111"/>
      <c r="C83" s="1168"/>
      <c r="D83" s="1168"/>
      <c r="E83" s="1168"/>
      <c r="F83" s="1168"/>
      <c r="G83" s="1168"/>
      <c r="H83" s="1168"/>
      <c r="I83" s="1168"/>
      <c r="J83" s="1168"/>
      <c r="K83" s="1168"/>
      <c r="L83" s="1168"/>
      <c r="M83" s="1518">
        <v>43282</v>
      </c>
      <c r="N83" s="1518"/>
      <c r="O83" s="401">
        <v>13</v>
      </c>
      <c r="P83" s="1111"/>
    </row>
  </sheetData>
  <mergeCells count="6">
    <mergeCell ref="M83:N83"/>
    <mergeCell ref="B1:F1"/>
    <mergeCell ref="C5:E6"/>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D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529" t="s">
        <v>316</v>
      </c>
      <c r="M1" s="1529"/>
      <c r="N1" s="1529"/>
      <c r="O1" s="1529"/>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08" t="s">
        <v>482</v>
      </c>
      <c r="D4" s="254"/>
      <c r="E4" s="254"/>
      <c r="F4" s="254"/>
      <c r="G4" s="254"/>
      <c r="H4" s="254"/>
      <c r="I4" s="254"/>
      <c r="J4" s="254"/>
      <c r="K4" s="254"/>
      <c r="L4" s="254"/>
      <c r="M4" s="254"/>
      <c r="N4" s="255"/>
      <c r="O4" s="564"/>
      <c r="P4" s="564"/>
    </row>
    <row r="5" spans="1:16" ht="7.5" customHeight="1" x14ac:dyDescent="0.2">
      <c r="A5" s="131"/>
      <c r="B5" s="238"/>
      <c r="C5" s="1530" t="s">
        <v>85</v>
      </c>
      <c r="D5" s="1530"/>
      <c r="E5" s="133"/>
      <c r="F5" s="11"/>
      <c r="G5" s="133"/>
      <c r="H5" s="133"/>
      <c r="I5" s="133"/>
      <c r="J5" s="133"/>
      <c r="K5" s="133"/>
      <c r="L5" s="564"/>
      <c r="M5" s="564"/>
      <c r="N5" s="564"/>
      <c r="O5" s="564"/>
      <c r="P5" s="564"/>
    </row>
    <row r="6" spans="1:16" ht="13.5" customHeight="1" x14ac:dyDescent="0.2">
      <c r="A6" s="131"/>
      <c r="B6" s="238"/>
      <c r="C6" s="1531"/>
      <c r="D6" s="1531"/>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09" t="s">
        <v>293</v>
      </c>
      <c r="D8" s="1109"/>
      <c r="E8" s="1109"/>
      <c r="F8" s="1008">
        <v>485</v>
      </c>
      <c r="G8" s="223"/>
      <c r="H8" s="1008">
        <v>485</v>
      </c>
      <c r="I8" s="1008">
        <v>485</v>
      </c>
      <c r="J8" s="1008">
        <v>505</v>
      </c>
      <c r="K8" s="1008">
        <v>505</v>
      </c>
      <c r="L8" s="1008">
        <v>530</v>
      </c>
      <c r="M8" s="1008">
        <v>557</v>
      </c>
      <c r="N8" s="1008">
        <v>580</v>
      </c>
      <c r="O8" s="198"/>
      <c r="P8" s="198"/>
    </row>
    <row r="9" spans="1:16" ht="31.5" customHeight="1" x14ac:dyDescent="0.2">
      <c r="A9" s="131"/>
      <c r="B9" s="240"/>
      <c r="C9" s="197" t="s">
        <v>281</v>
      </c>
      <c r="D9" s="197"/>
      <c r="E9" s="194"/>
      <c r="F9" s="194" t="s">
        <v>280</v>
      </c>
      <c r="G9" s="196"/>
      <c r="H9" s="559" t="s">
        <v>333</v>
      </c>
      <c r="I9" s="559" t="s">
        <v>333</v>
      </c>
      <c r="J9" s="194" t="s">
        <v>485</v>
      </c>
      <c r="K9" s="559" t="s">
        <v>333</v>
      </c>
      <c r="L9" s="194" t="s">
        <v>429</v>
      </c>
      <c r="M9" s="194" t="s">
        <v>468</v>
      </c>
      <c r="N9" s="194" t="s">
        <v>483</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428</v>
      </c>
      <c r="M10" s="194" t="s">
        <v>467</v>
      </c>
      <c r="N10" s="194" t="s">
        <v>484</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08" t="s">
        <v>277</v>
      </c>
      <c r="D12" s="1107"/>
      <c r="E12" s="252"/>
      <c r="F12" s="252"/>
      <c r="G12" s="252"/>
      <c r="H12" s="252"/>
      <c r="I12" s="252"/>
      <c r="J12" s="252"/>
      <c r="K12" s="252"/>
      <c r="L12" s="252"/>
      <c r="M12" s="252"/>
      <c r="N12" s="253"/>
      <c r="O12" s="133"/>
      <c r="P12" s="131"/>
    </row>
    <row r="13" spans="1:16" ht="7.5" customHeight="1" x14ac:dyDescent="0.2">
      <c r="A13" s="131"/>
      <c r="B13" s="238"/>
      <c r="C13" s="1532" t="s">
        <v>274</v>
      </c>
      <c r="D13" s="1532"/>
      <c r="E13" s="139"/>
      <c r="F13" s="139"/>
      <c r="G13" s="84"/>
      <c r="H13" s="140"/>
      <c r="I13" s="140"/>
      <c r="J13" s="140"/>
      <c r="K13" s="140"/>
      <c r="L13" s="140"/>
      <c r="M13" s="140"/>
      <c r="N13" s="140"/>
      <c r="O13" s="133"/>
      <c r="P13" s="131"/>
    </row>
    <row r="14" spans="1:16" ht="13.5" customHeight="1" x14ac:dyDescent="0.2">
      <c r="A14" s="131"/>
      <c r="B14" s="238"/>
      <c r="C14" s="1533"/>
      <c r="D14" s="1533"/>
      <c r="E14" s="139"/>
      <c r="F14" s="139"/>
      <c r="G14" s="84"/>
      <c r="H14" s="1536">
        <v>2014</v>
      </c>
      <c r="I14" s="1535"/>
      <c r="J14" s="1534">
        <v>2015</v>
      </c>
      <c r="K14" s="1535"/>
      <c r="L14" s="1534">
        <v>2016</v>
      </c>
      <c r="M14" s="1535"/>
      <c r="N14" s="1169">
        <v>2017</v>
      </c>
      <c r="O14" s="133"/>
      <c r="P14" s="131"/>
    </row>
    <row r="15" spans="1:16" ht="12.75" customHeight="1" x14ac:dyDescent="0.2">
      <c r="A15" s="131"/>
      <c r="B15" s="238"/>
      <c r="C15" s="139"/>
      <c r="D15" s="139"/>
      <c r="E15" s="139"/>
      <c r="F15" s="139"/>
      <c r="G15" s="84"/>
      <c r="H15" s="1175" t="s">
        <v>87</v>
      </c>
      <c r="I15" s="706" t="s">
        <v>86</v>
      </c>
      <c r="J15" s="1169" t="s">
        <v>87</v>
      </c>
      <c r="K15" s="474" t="s">
        <v>86</v>
      </c>
      <c r="L15" s="1169" t="s">
        <v>470</v>
      </c>
      <c r="M15" s="1169" t="s">
        <v>478</v>
      </c>
      <c r="N15" s="1169" t="s">
        <v>87</v>
      </c>
      <c r="O15" s="133"/>
      <c r="P15" s="131"/>
    </row>
    <row r="16" spans="1:16" ht="4.5" customHeight="1" x14ac:dyDescent="0.2">
      <c r="A16" s="131"/>
      <c r="B16" s="238"/>
      <c r="C16" s="139"/>
      <c r="D16" s="139"/>
      <c r="E16" s="139"/>
      <c r="F16" s="139"/>
      <c r="G16" s="84"/>
      <c r="H16" s="402"/>
      <c r="I16" s="1059"/>
      <c r="J16" s="1059"/>
      <c r="K16" s="1059"/>
      <c r="L16" s="1059"/>
      <c r="M16" s="1060"/>
      <c r="N16" s="402"/>
      <c r="O16" s="140"/>
      <c r="P16" s="131"/>
    </row>
    <row r="17" spans="1:19" ht="15" customHeight="1" x14ac:dyDescent="0.2">
      <c r="A17" s="131"/>
      <c r="B17" s="238"/>
      <c r="C17" s="217" t="s">
        <v>292</v>
      </c>
      <c r="D17" s="249"/>
      <c r="E17" s="244"/>
      <c r="F17" s="244"/>
      <c r="G17" s="251"/>
      <c r="H17" s="947">
        <v>945.78</v>
      </c>
      <c r="I17" s="560">
        <v>946.97</v>
      </c>
      <c r="J17" s="953">
        <v>950.9</v>
      </c>
      <c r="K17" s="1037">
        <v>952.67243142082441</v>
      </c>
      <c r="L17" s="560">
        <v>957.61</v>
      </c>
      <c r="M17" s="560">
        <v>961.31</v>
      </c>
      <c r="N17" s="947">
        <v>970.88</v>
      </c>
      <c r="O17" s="140"/>
      <c r="P17" s="131"/>
    </row>
    <row r="18" spans="1:19" ht="13.5" customHeight="1" x14ac:dyDescent="0.2">
      <c r="A18" s="131"/>
      <c r="B18" s="238"/>
      <c r="C18" s="568" t="s">
        <v>72</v>
      </c>
      <c r="D18" s="141"/>
      <c r="E18" s="139"/>
      <c r="F18" s="139"/>
      <c r="G18" s="84"/>
      <c r="H18" s="948">
        <v>1032.19</v>
      </c>
      <c r="I18" s="561">
        <v>1033.18</v>
      </c>
      <c r="J18" s="944">
        <v>1035.1600000000001</v>
      </c>
      <c r="K18" s="1038">
        <v>1034.2916578226188</v>
      </c>
      <c r="L18" s="561">
        <v>1038.3599999999999</v>
      </c>
      <c r="M18" s="561">
        <v>1045.1300000000001</v>
      </c>
      <c r="N18" s="948">
        <v>1050.32</v>
      </c>
      <c r="O18" s="140"/>
      <c r="P18" s="131"/>
    </row>
    <row r="19" spans="1:19" ht="13.5" customHeight="1" x14ac:dyDescent="0.2">
      <c r="A19" s="131"/>
      <c r="B19" s="238"/>
      <c r="C19" s="568" t="s">
        <v>71</v>
      </c>
      <c r="D19" s="141"/>
      <c r="E19" s="139"/>
      <c r="F19" s="139"/>
      <c r="G19" s="84"/>
      <c r="H19" s="948">
        <v>840.78</v>
      </c>
      <c r="I19" s="561">
        <v>842.98</v>
      </c>
      <c r="J19" s="944">
        <v>849.53</v>
      </c>
      <c r="K19" s="1038">
        <v>852.69380865007668</v>
      </c>
      <c r="L19" s="561">
        <v>860.34</v>
      </c>
      <c r="M19" s="561">
        <v>861.16</v>
      </c>
      <c r="N19" s="948">
        <v>876.77</v>
      </c>
      <c r="O19" s="140"/>
      <c r="P19" s="131"/>
    </row>
    <row r="20" spans="1:19" ht="6.75" customHeight="1" x14ac:dyDescent="0.2">
      <c r="A20" s="131"/>
      <c r="B20" s="238"/>
      <c r="C20" s="171"/>
      <c r="D20" s="141"/>
      <c r="E20" s="139"/>
      <c r="F20" s="139"/>
      <c r="G20" s="84"/>
      <c r="H20" s="949"/>
      <c r="I20" s="569"/>
      <c r="J20" s="1039"/>
      <c r="K20" s="1040"/>
      <c r="L20" s="569"/>
      <c r="M20" s="569"/>
      <c r="N20" s="949"/>
      <c r="O20" s="140"/>
      <c r="P20" s="131"/>
    </row>
    <row r="21" spans="1:19" ht="15" customHeight="1" x14ac:dyDescent="0.2">
      <c r="A21" s="131"/>
      <c r="B21" s="238"/>
      <c r="C21" s="217" t="s">
        <v>291</v>
      </c>
      <c r="D21" s="249"/>
      <c r="E21" s="244"/>
      <c r="F21" s="244"/>
      <c r="G21" s="248"/>
      <c r="H21" s="953">
        <v>1120.4000000000001</v>
      </c>
      <c r="I21" s="560">
        <v>1124.49</v>
      </c>
      <c r="J21" s="953">
        <v>1140.3699999999999</v>
      </c>
      <c r="K21" s="1037">
        <v>1130.3699999999999</v>
      </c>
      <c r="L21" s="560">
        <v>1138.73</v>
      </c>
      <c r="M21" s="560">
        <v>1144.6099999999999</v>
      </c>
      <c r="N21" s="953">
        <v>1148.29</v>
      </c>
      <c r="O21" s="140"/>
      <c r="P21" s="131"/>
    </row>
    <row r="22" spans="1:19" s="143" customFormat="1" ht="13.5" customHeight="1" x14ac:dyDescent="0.2">
      <c r="A22" s="142"/>
      <c r="B22" s="241"/>
      <c r="C22" s="568" t="s">
        <v>72</v>
      </c>
      <c r="D22" s="141"/>
      <c r="E22" s="139"/>
      <c r="F22" s="139"/>
      <c r="G22" s="84"/>
      <c r="H22" s="944">
        <v>1241.71</v>
      </c>
      <c r="I22" s="561">
        <v>1246.24</v>
      </c>
      <c r="J22" s="944">
        <v>1262.17</v>
      </c>
      <c r="K22" s="1038">
        <v>1245.79</v>
      </c>
      <c r="L22" s="561">
        <v>1259.46</v>
      </c>
      <c r="M22" s="561">
        <v>1271.24</v>
      </c>
      <c r="N22" s="944">
        <v>1265.28</v>
      </c>
      <c r="O22" s="139"/>
      <c r="P22" s="142"/>
      <c r="Q22" s="132"/>
      <c r="R22" s="132"/>
      <c r="S22" s="132"/>
    </row>
    <row r="23" spans="1:19" s="143" customFormat="1" ht="13.5" customHeight="1" x14ac:dyDescent="0.2">
      <c r="A23" s="142"/>
      <c r="B23" s="241"/>
      <c r="C23" s="568" t="s">
        <v>71</v>
      </c>
      <c r="D23" s="141"/>
      <c r="E23" s="139"/>
      <c r="F23" s="139"/>
      <c r="G23" s="84"/>
      <c r="H23" s="948">
        <v>972.99</v>
      </c>
      <c r="I23" s="561">
        <v>977.62</v>
      </c>
      <c r="J23" s="944">
        <v>993.84</v>
      </c>
      <c r="K23" s="1038">
        <v>989</v>
      </c>
      <c r="L23" s="944">
        <v>993.28</v>
      </c>
      <c r="M23" s="561">
        <v>993.3</v>
      </c>
      <c r="N23" s="948">
        <v>1009.68</v>
      </c>
      <c r="O23" s="139"/>
      <c r="P23" s="142"/>
      <c r="Q23" s="132"/>
      <c r="R23" s="132"/>
      <c r="S23" s="132"/>
    </row>
    <row r="24" spans="1:19" ht="15" customHeight="1" x14ac:dyDescent="0.2">
      <c r="A24" s="131"/>
      <c r="B24" s="238"/>
      <c r="C24" s="1010" t="s">
        <v>461</v>
      </c>
      <c r="E24" s="139"/>
      <c r="F24" s="139"/>
      <c r="G24" s="84"/>
      <c r="H24" s="1011">
        <f t="shared" ref="H24:N24" si="0">+H23/H22</f>
        <v>0.78358876066070171</v>
      </c>
      <c r="I24" s="1009">
        <f t="shared" si="0"/>
        <v>0.78445564257285916</v>
      </c>
      <c r="J24" s="1041">
        <f t="shared" si="0"/>
        <v>0.78740581696601886</v>
      </c>
      <c r="K24" s="1042">
        <f t="shared" si="0"/>
        <v>0.79387376684673983</v>
      </c>
      <c r="L24" s="1041">
        <f t="shared" si="0"/>
        <v>0.78865545551268001</v>
      </c>
      <c r="M24" s="1058">
        <f t="shared" si="0"/>
        <v>0.78136307856895626</v>
      </c>
      <c r="N24" s="1172">
        <f t="shared" si="0"/>
        <v>0.79798937784522006</v>
      </c>
      <c r="O24" s="140"/>
      <c r="P24" s="131"/>
    </row>
    <row r="25" spans="1:19" ht="21.75" customHeight="1" x14ac:dyDescent="0.2">
      <c r="A25" s="131"/>
      <c r="B25" s="238"/>
      <c r="C25" s="217" t="s">
        <v>290</v>
      </c>
      <c r="D25" s="249"/>
      <c r="E25" s="244"/>
      <c r="F25" s="244"/>
      <c r="G25" s="250"/>
      <c r="H25" s="950">
        <f t="shared" ref="H25:M25" si="1">+H17/H21*100</f>
        <v>84.41449482327738</v>
      </c>
      <c r="I25" s="562">
        <f t="shared" si="1"/>
        <v>84.21328780158116</v>
      </c>
      <c r="J25" s="1043">
        <f t="shared" si="1"/>
        <v>83.385217078667452</v>
      </c>
      <c r="K25" s="1044">
        <f t="shared" si="1"/>
        <v>84.279698808427725</v>
      </c>
      <c r="L25" s="1043">
        <f t="shared" si="1"/>
        <v>84.094561485163297</v>
      </c>
      <c r="M25" s="562">
        <f t="shared" si="1"/>
        <v>83.985811761211252</v>
      </c>
      <c r="N25" s="950">
        <v>84.6</v>
      </c>
      <c r="O25" s="140"/>
      <c r="P25" s="131"/>
    </row>
    <row r="26" spans="1:19" ht="13.5" customHeight="1" x14ac:dyDescent="0.2">
      <c r="A26" s="131"/>
      <c r="B26" s="238"/>
      <c r="C26" s="568" t="s">
        <v>72</v>
      </c>
      <c r="D26" s="141"/>
      <c r="E26" s="139"/>
      <c r="F26" s="139"/>
      <c r="G26" s="193"/>
      <c r="H26" s="951">
        <f t="shared" ref="H26:M26" si="2">+H18/H22*100</f>
        <v>83.126494914271447</v>
      </c>
      <c r="I26" s="767">
        <f t="shared" si="2"/>
        <v>82.903774553858014</v>
      </c>
      <c r="J26" s="1045">
        <f t="shared" si="2"/>
        <v>82.014308690588436</v>
      </c>
      <c r="K26" s="1046">
        <f t="shared" si="2"/>
        <v>83.022953934661444</v>
      </c>
      <c r="L26" s="1045">
        <f t="shared" si="2"/>
        <v>82.444857319803717</v>
      </c>
      <c r="M26" s="767">
        <f t="shared" si="2"/>
        <v>82.213429407507647</v>
      </c>
      <c r="N26" s="951">
        <v>83</v>
      </c>
      <c r="O26" s="140"/>
      <c r="P26" s="131"/>
    </row>
    <row r="27" spans="1:19" ht="13.5" customHeight="1" x14ac:dyDescent="0.2">
      <c r="A27" s="131"/>
      <c r="B27" s="238"/>
      <c r="C27" s="568" t="s">
        <v>71</v>
      </c>
      <c r="D27" s="141"/>
      <c r="E27" s="139"/>
      <c r="F27" s="139"/>
      <c r="G27" s="193"/>
      <c r="H27" s="951">
        <f t="shared" ref="H27:M27" si="3">+H19/H23*100</f>
        <v>86.411987790213658</v>
      </c>
      <c r="I27" s="767">
        <f t="shared" si="3"/>
        <v>86.227777664123067</v>
      </c>
      <c r="J27" s="1045">
        <f t="shared" si="3"/>
        <v>85.479554052966265</v>
      </c>
      <c r="K27" s="1046">
        <f t="shared" si="3"/>
        <v>86.217776405467816</v>
      </c>
      <c r="L27" s="1045">
        <f t="shared" si="3"/>
        <v>86.616059922680421</v>
      </c>
      <c r="M27" s="767">
        <f t="shared" si="3"/>
        <v>86.696869022450414</v>
      </c>
      <c r="N27" s="951">
        <v>86.8</v>
      </c>
      <c r="O27" s="140"/>
      <c r="P27" s="131"/>
    </row>
    <row r="28" spans="1:19" ht="6.75" customHeight="1" x14ac:dyDescent="0.2">
      <c r="A28" s="131"/>
      <c r="B28" s="238"/>
      <c r="C28" s="171"/>
      <c r="D28" s="141"/>
      <c r="E28" s="139"/>
      <c r="F28" s="139"/>
      <c r="G28" s="192"/>
      <c r="H28" s="952"/>
      <c r="I28" s="563"/>
      <c r="J28" s="1047"/>
      <c r="K28" s="1048"/>
      <c r="L28" s="1047"/>
      <c r="M28" s="563"/>
      <c r="N28" s="952"/>
      <c r="O28" s="140"/>
      <c r="P28" s="131"/>
    </row>
    <row r="29" spans="1:19" ht="23.25" customHeight="1" x14ac:dyDescent="0.2">
      <c r="A29" s="131"/>
      <c r="B29" s="238"/>
      <c r="C29" s="1537" t="s">
        <v>289</v>
      </c>
      <c r="D29" s="1537"/>
      <c r="E29" s="1537"/>
      <c r="F29" s="1537"/>
      <c r="G29" s="248"/>
      <c r="H29" s="947">
        <v>13.2</v>
      </c>
      <c r="I29" s="560">
        <v>19.600000000000001</v>
      </c>
      <c r="J29" s="953">
        <v>21.4</v>
      </c>
      <c r="K29" s="1037">
        <v>21.1</v>
      </c>
      <c r="L29" s="953">
        <v>25.3</v>
      </c>
      <c r="M29" s="560">
        <v>23.3</v>
      </c>
      <c r="N29" s="947">
        <v>25.7</v>
      </c>
      <c r="O29" s="140"/>
      <c r="P29" s="131"/>
    </row>
    <row r="30" spans="1:19" ht="13.5" customHeight="1" x14ac:dyDescent="0.2">
      <c r="A30" s="142"/>
      <c r="B30" s="241"/>
      <c r="C30" s="568" t="s">
        <v>276</v>
      </c>
      <c r="D30" s="141"/>
      <c r="E30" s="139"/>
      <c r="F30" s="139"/>
      <c r="G30" s="84"/>
      <c r="H30" s="944">
        <v>8.1</v>
      </c>
      <c r="I30" s="561">
        <v>15.1</v>
      </c>
      <c r="J30" s="944">
        <v>16.899999999999999</v>
      </c>
      <c r="K30" s="1038">
        <v>17</v>
      </c>
      <c r="L30" s="944">
        <v>19.7</v>
      </c>
      <c r="M30" s="561">
        <v>18.5</v>
      </c>
      <c r="N30" s="944">
        <v>21.2</v>
      </c>
      <c r="P30" s="131"/>
    </row>
    <row r="31" spans="1:19" ht="13.5" customHeight="1" x14ac:dyDescent="0.2">
      <c r="A31" s="131"/>
      <c r="B31" s="238"/>
      <c r="C31" s="568" t="s">
        <v>275</v>
      </c>
      <c r="D31" s="141"/>
      <c r="E31" s="139"/>
      <c r="F31" s="139"/>
      <c r="G31" s="84"/>
      <c r="H31" s="944">
        <v>19.3</v>
      </c>
      <c r="I31" s="561">
        <v>25</v>
      </c>
      <c r="J31" s="944">
        <v>26.9</v>
      </c>
      <c r="K31" s="1038">
        <v>26.2</v>
      </c>
      <c r="L31" s="944">
        <v>32</v>
      </c>
      <c r="M31" s="561">
        <v>28.9</v>
      </c>
      <c r="N31" s="944">
        <v>30.9</v>
      </c>
      <c r="O31" s="140"/>
      <c r="P31" s="131"/>
    </row>
    <row r="32" spans="1:19" ht="20.25" customHeight="1" thickBot="1" x14ac:dyDescent="0.25">
      <c r="A32" s="131"/>
      <c r="B32" s="238"/>
      <c r="C32" s="171"/>
      <c r="D32" s="141"/>
      <c r="E32" s="139"/>
      <c r="F32" s="139"/>
      <c r="G32" s="1547"/>
      <c r="H32" s="1547"/>
      <c r="I32" s="1547"/>
      <c r="J32" s="1547"/>
      <c r="K32" s="1547"/>
      <c r="L32" s="1547"/>
      <c r="M32" s="1548"/>
      <c r="N32" s="1548"/>
      <c r="O32" s="140"/>
      <c r="P32" s="131"/>
    </row>
    <row r="33" spans="1:30" ht="30.75" customHeight="1" thickBot="1" x14ac:dyDescent="0.25">
      <c r="A33" s="131"/>
      <c r="B33" s="238"/>
      <c r="C33" s="1539" t="s">
        <v>481</v>
      </c>
      <c r="D33" s="1540"/>
      <c r="E33" s="1540"/>
      <c r="F33" s="1540"/>
      <c r="G33" s="1540"/>
      <c r="H33" s="1540"/>
      <c r="I33" s="1540"/>
      <c r="J33" s="1540"/>
      <c r="K33" s="1540"/>
      <c r="L33" s="1540"/>
      <c r="M33" s="1540"/>
      <c r="N33" s="1541"/>
      <c r="O33" s="186"/>
      <c r="P33" s="131"/>
    </row>
    <row r="34" spans="1:30" ht="7.5" customHeight="1" x14ac:dyDescent="0.2">
      <c r="A34" s="131"/>
      <c r="B34" s="238"/>
      <c r="C34" s="1542" t="s">
        <v>274</v>
      </c>
      <c r="D34" s="1542"/>
      <c r="E34" s="189"/>
      <c r="F34" s="188"/>
      <c r="G34" s="144"/>
      <c r="H34" s="145"/>
      <c r="I34" s="145"/>
      <c r="J34" s="145"/>
      <c r="K34" s="145"/>
      <c r="L34" s="145"/>
      <c r="M34" s="145"/>
      <c r="N34" s="145"/>
      <c r="O34" s="186"/>
      <c r="P34" s="131"/>
      <c r="Q34" s="137"/>
      <c r="R34" s="137"/>
      <c r="S34" s="137"/>
      <c r="T34" s="137"/>
      <c r="U34" s="137"/>
      <c r="V34" s="137"/>
      <c r="W34" s="137"/>
      <c r="X34" s="137"/>
      <c r="Y34" s="137"/>
      <c r="Z34" s="137"/>
      <c r="AB34" s="137"/>
      <c r="AC34" s="137"/>
      <c r="AD34" s="137"/>
    </row>
    <row r="35" spans="1:30" ht="36" customHeight="1" x14ac:dyDescent="0.2">
      <c r="A35" s="131"/>
      <c r="B35" s="238"/>
      <c r="C35" s="1543"/>
      <c r="D35" s="1543"/>
      <c r="E35" s="191"/>
      <c r="F35" s="191"/>
      <c r="G35" s="191"/>
      <c r="H35" s="191"/>
      <c r="I35" s="1544" t="s">
        <v>273</v>
      </c>
      <c r="J35" s="1545"/>
      <c r="K35" s="1546" t="s">
        <v>272</v>
      </c>
      <c r="L35" s="1545"/>
      <c r="M35" s="1546" t="s">
        <v>271</v>
      </c>
      <c r="N35" s="1544"/>
      <c r="O35" s="186"/>
      <c r="P35" s="131"/>
    </row>
    <row r="36" spans="1:30" s="137" customFormat="1" ht="22.5" customHeight="1" x14ac:dyDescent="0.2">
      <c r="A36" s="135"/>
      <c r="B36" s="239"/>
      <c r="C36" s="191"/>
      <c r="D36" s="191"/>
      <c r="E36" s="191"/>
      <c r="F36" s="191"/>
      <c r="G36" s="191"/>
      <c r="H36" s="191"/>
      <c r="I36" s="930" t="s">
        <v>476</v>
      </c>
      <c r="J36" s="930" t="s">
        <v>511</v>
      </c>
      <c r="K36" s="1049" t="s">
        <v>476</v>
      </c>
      <c r="L36" s="1050" t="s">
        <v>511</v>
      </c>
      <c r="M36" s="930" t="s">
        <v>476</v>
      </c>
      <c r="N36" s="930" t="s">
        <v>511</v>
      </c>
      <c r="O36" s="190"/>
      <c r="P36" s="135"/>
      <c r="Q36" s="132"/>
      <c r="R36" s="132"/>
      <c r="S36" s="132"/>
      <c r="T36" s="132"/>
      <c r="U36" s="132"/>
      <c r="V36" s="132"/>
      <c r="W36" s="132"/>
      <c r="X36" s="132"/>
      <c r="Y36" s="132"/>
      <c r="Z36" s="132"/>
      <c r="AB36" s="132"/>
      <c r="AC36" s="132"/>
      <c r="AD36" s="132"/>
    </row>
    <row r="37" spans="1:30" ht="15" customHeight="1" x14ac:dyDescent="0.2">
      <c r="A37" s="131"/>
      <c r="B37" s="238"/>
      <c r="C37" s="217" t="s">
        <v>68</v>
      </c>
      <c r="D37" s="243"/>
      <c r="E37" s="244"/>
      <c r="F37" s="245"/>
      <c r="G37" s="246"/>
      <c r="H37" s="247"/>
      <c r="I37" s="1062">
        <v>968.6148757509776</v>
      </c>
      <c r="J37" s="1062">
        <v>970.88373451202438</v>
      </c>
      <c r="K37" s="1063">
        <v>1154.2018907098732</v>
      </c>
      <c r="L37" s="1171">
        <v>1148.2914829682916</v>
      </c>
      <c r="M37" s="1173">
        <v>23.3</v>
      </c>
      <c r="N37" s="945">
        <v>25.688683741691008</v>
      </c>
      <c r="O37" s="186"/>
      <c r="P37" s="131"/>
      <c r="Q37" s="266"/>
      <c r="R37" s="266"/>
      <c r="S37" s="266"/>
      <c r="T37" s="266"/>
      <c r="U37" s="266"/>
      <c r="V37" s="266"/>
      <c r="W37" s="266"/>
      <c r="X37" s="266"/>
      <c r="Y37" s="266"/>
      <c r="Z37" s="266"/>
      <c r="AB37" s="266"/>
      <c r="AC37" s="266"/>
      <c r="AD37" s="266"/>
    </row>
    <row r="38" spans="1:30" ht="13.5" customHeight="1" x14ac:dyDescent="0.2">
      <c r="A38" s="131"/>
      <c r="B38" s="238"/>
      <c r="C38" s="95" t="s">
        <v>270</v>
      </c>
      <c r="D38" s="200"/>
      <c r="E38" s="200"/>
      <c r="F38" s="200"/>
      <c r="G38" s="200"/>
      <c r="H38" s="200"/>
      <c r="I38" s="1064">
        <v>953.55170508545496</v>
      </c>
      <c r="J38" s="1064">
        <v>965.36745367644505</v>
      </c>
      <c r="K38" s="1061">
        <v>1228.0551750850489</v>
      </c>
      <c r="L38" s="1064">
        <v>1248.6474466198831</v>
      </c>
      <c r="M38" s="1174">
        <v>10.199999999999999</v>
      </c>
      <c r="N38" s="946">
        <v>15.561935393196169</v>
      </c>
      <c r="O38" s="942"/>
      <c r="P38" s="861"/>
      <c r="Q38" s="266"/>
      <c r="R38" s="266"/>
      <c r="S38" s="266"/>
      <c r="T38" s="266"/>
      <c r="U38" s="266"/>
      <c r="V38" s="266"/>
      <c r="W38" s="266"/>
      <c r="X38" s="266"/>
      <c r="Y38" s="266"/>
      <c r="Z38" s="266"/>
      <c r="AB38" s="266"/>
      <c r="AC38" s="266"/>
      <c r="AD38" s="266"/>
    </row>
    <row r="39" spans="1:30" ht="13.5" customHeight="1" x14ac:dyDescent="0.2">
      <c r="A39" s="131"/>
      <c r="B39" s="238"/>
      <c r="C39" s="95" t="s">
        <v>269</v>
      </c>
      <c r="D39" s="200"/>
      <c r="E39" s="200"/>
      <c r="F39" s="200"/>
      <c r="G39" s="200"/>
      <c r="H39" s="200"/>
      <c r="I39" s="1064">
        <v>900.48690592582659</v>
      </c>
      <c r="J39" s="1064">
        <v>900.74964140609848</v>
      </c>
      <c r="K39" s="1061">
        <v>1055.0814353029368</v>
      </c>
      <c r="L39" s="1064">
        <v>1054.8051349212726</v>
      </c>
      <c r="M39" s="1174">
        <v>25.9</v>
      </c>
      <c r="N39" s="946">
        <v>28.545356091442258</v>
      </c>
      <c r="O39" s="942"/>
      <c r="P39" s="861"/>
      <c r="Q39" s="266"/>
      <c r="R39" s="266"/>
      <c r="S39" s="266"/>
      <c r="T39" s="266"/>
      <c r="U39" s="266"/>
      <c r="V39" s="266"/>
      <c r="W39" s="266"/>
      <c r="X39" s="266"/>
      <c r="Y39" s="266"/>
      <c r="Z39" s="266"/>
      <c r="AB39" s="266"/>
      <c r="AC39" s="266"/>
      <c r="AD39" s="266"/>
    </row>
    <row r="40" spans="1:30" ht="13.5" customHeight="1" x14ac:dyDescent="0.2">
      <c r="A40" s="131"/>
      <c r="B40" s="238"/>
      <c r="C40" s="95" t="s">
        <v>268</v>
      </c>
      <c r="D40" s="187"/>
      <c r="E40" s="187"/>
      <c r="F40" s="187"/>
      <c r="G40" s="187"/>
      <c r="H40" s="187"/>
      <c r="I40" s="1064">
        <v>1998.190077263421</v>
      </c>
      <c r="J40" s="1064">
        <v>2035.0550180501598</v>
      </c>
      <c r="K40" s="1061">
        <v>2816.0006995181852</v>
      </c>
      <c r="L40" s="1064">
        <v>2863.9599752004192</v>
      </c>
      <c r="M40" s="1174">
        <v>0.2</v>
      </c>
      <c r="N40" s="946">
        <v>1.3296260462495679</v>
      </c>
      <c r="O40" s="942"/>
      <c r="P40" s="861"/>
      <c r="Q40" s="266"/>
      <c r="R40" s="266"/>
      <c r="S40" s="266"/>
      <c r="T40" s="266"/>
      <c r="U40" s="266"/>
      <c r="V40" s="266"/>
      <c r="W40" s="266"/>
      <c r="X40" s="266"/>
      <c r="Y40" s="266"/>
      <c r="Z40" s="266"/>
      <c r="AB40" s="266"/>
      <c r="AC40" s="266"/>
      <c r="AD40" s="266"/>
    </row>
    <row r="41" spans="1:30" ht="13.5" customHeight="1" x14ac:dyDescent="0.2">
      <c r="A41" s="131"/>
      <c r="B41" s="238"/>
      <c r="C41" s="95" t="s">
        <v>267</v>
      </c>
      <c r="D41" s="187"/>
      <c r="E41" s="187"/>
      <c r="F41" s="187"/>
      <c r="G41" s="187"/>
      <c r="H41" s="187"/>
      <c r="I41" s="1064">
        <v>927.63529350601436</v>
      </c>
      <c r="J41" s="1064">
        <v>946.26738008903226</v>
      </c>
      <c r="K41" s="1061">
        <v>1121.8900454628624</v>
      </c>
      <c r="L41" s="1064">
        <v>1155.1259944037945</v>
      </c>
      <c r="M41" s="1174">
        <v>19.100000000000001</v>
      </c>
      <c r="N41" s="946">
        <v>16.491620963989654</v>
      </c>
      <c r="O41" s="942"/>
      <c r="P41" s="861"/>
      <c r="Q41" s="266"/>
      <c r="R41" s="266"/>
      <c r="S41" s="266"/>
      <c r="T41" s="266"/>
      <c r="U41" s="266"/>
      <c r="V41" s="266"/>
      <c r="W41" s="266"/>
      <c r="X41" s="266"/>
      <c r="Y41" s="266"/>
      <c r="Z41" s="266"/>
      <c r="AB41" s="266"/>
      <c r="AC41" s="266"/>
      <c r="AD41" s="266"/>
    </row>
    <row r="42" spans="1:30" ht="13.5" customHeight="1" x14ac:dyDescent="0.2">
      <c r="A42" s="131"/>
      <c r="B42" s="238"/>
      <c r="C42" s="95" t="s">
        <v>266</v>
      </c>
      <c r="D42" s="187"/>
      <c r="E42" s="187"/>
      <c r="F42" s="187"/>
      <c r="G42" s="187"/>
      <c r="H42" s="187"/>
      <c r="I42" s="1064">
        <v>859.67852334614622</v>
      </c>
      <c r="J42" s="1064">
        <v>877.9501502443419</v>
      </c>
      <c r="K42" s="1061">
        <v>988.63898864881321</v>
      </c>
      <c r="L42" s="1064">
        <v>997.01639644344687</v>
      </c>
      <c r="M42" s="1174">
        <v>22.1</v>
      </c>
      <c r="N42" s="946">
        <v>32.034194685279296</v>
      </c>
      <c r="O42" s="942"/>
      <c r="P42" s="861"/>
      <c r="Q42" s="266"/>
      <c r="R42" s="266"/>
      <c r="S42" s="266"/>
      <c r="T42" s="266"/>
      <c r="U42" s="266"/>
      <c r="V42" s="266"/>
      <c r="W42" s="266"/>
      <c r="X42" s="266"/>
      <c r="Y42" s="266"/>
      <c r="Z42" s="266"/>
      <c r="AB42" s="266"/>
      <c r="AC42" s="266"/>
      <c r="AD42" s="266"/>
    </row>
    <row r="43" spans="1:30" ht="13.5" customHeight="1" x14ac:dyDescent="0.2">
      <c r="A43" s="131"/>
      <c r="B43" s="238"/>
      <c r="C43" s="95" t="s">
        <v>330</v>
      </c>
      <c r="D43" s="187"/>
      <c r="E43" s="187"/>
      <c r="F43" s="187"/>
      <c r="G43" s="187"/>
      <c r="H43" s="187"/>
      <c r="I43" s="1064">
        <v>945.19352904568257</v>
      </c>
      <c r="J43" s="1064">
        <v>941.30124061454853</v>
      </c>
      <c r="K43" s="1061">
        <v>1102.1094005033219</v>
      </c>
      <c r="L43" s="1064">
        <v>1112.4589854423934</v>
      </c>
      <c r="M43" s="1174">
        <v>25.2</v>
      </c>
      <c r="N43" s="946">
        <v>23.850394366882771</v>
      </c>
      <c r="O43" s="942"/>
      <c r="P43" s="861"/>
      <c r="Q43" s="266"/>
      <c r="R43" s="266"/>
      <c r="S43" s="266"/>
      <c r="T43" s="266"/>
      <c r="U43" s="266"/>
      <c r="V43" s="266"/>
      <c r="W43" s="266"/>
      <c r="X43" s="266"/>
      <c r="Y43" s="266"/>
      <c r="Z43" s="266"/>
      <c r="AB43" s="266"/>
      <c r="AC43" s="266"/>
      <c r="AD43" s="266"/>
    </row>
    <row r="44" spans="1:30" ht="13.5" customHeight="1" x14ac:dyDescent="0.2">
      <c r="A44" s="131"/>
      <c r="B44" s="238"/>
      <c r="C44" s="95" t="s">
        <v>265</v>
      </c>
      <c r="D44" s="95"/>
      <c r="E44" s="95"/>
      <c r="F44" s="95"/>
      <c r="G44" s="95"/>
      <c r="H44" s="95"/>
      <c r="I44" s="1064">
        <v>1085.2312270075934</v>
      </c>
      <c r="J44" s="1064">
        <v>1085.7801499595662</v>
      </c>
      <c r="K44" s="1061">
        <v>1623.9490800475223</v>
      </c>
      <c r="L44" s="1064">
        <v>1488.3960059763269</v>
      </c>
      <c r="M44" s="1174">
        <v>12.1</v>
      </c>
      <c r="N44" s="946">
        <v>15.621732831520923</v>
      </c>
      <c r="O44" s="942"/>
      <c r="P44" s="861"/>
      <c r="Q44" s="266"/>
      <c r="R44" s="266"/>
      <c r="S44" s="266"/>
      <c r="T44" s="266"/>
      <c r="U44" s="266"/>
      <c r="V44" s="266"/>
      <c r="W44" s="266"/>
      <c r="X44" s="266"/>
      <c r="Y44" s="266"/>
      <c r="Z44" s="266"/>
      <c r="AB44" s="266"/>
      <c r="AC44" s="266"/>
      <c r="AD44" s="266"/>
    </row>
    <row r="45" spans="1:30" ht="13.5" customHeight="1" x14ac:dyDescent="0.2">
      <c r="A45" s="131"/>
      <c r="B45" s="238"/>
      <c r="C45" s="95" t="s">
        <v>264</v>
      </c>
      <c r="D45" s="187"/>
      <c r="E45" s="187"/>
      <c r="F45" s="187"/>
      <c r="G45" s="187"/>
      <c r="H45" s="187"/>
      <c r="I45" s="1064">
        <v>714.63094479506969</v>
      </c>
      <c r="J45" s="1064">
        <v>755.01583893380518</v>
      </c>
      <c r="K45" s="1061">
        <v>779.42224709422158</v>
      </c>
      <c r="L45" s="1064">
        <v>841.89083228155312</v>
      </c>
      <c r="M45" s="1174">
        <v>35.700000000000003</v>
      </c>
      <c r="N45" s="946">
        <v>42.350795961678486</v>
      </c>
      <c r="O45" s="942"/>
      <c r="P45" s="861"/>
      <c r="Q45" s="266"/>
      <c r="R45" s="266"/>
      <c r="S45" s="266"/>
      <c r="T45" s="266"/>
      <c r="U45" s="266"/>
      <c r="V45" s="266"/>
      <c r="W45" s="266"/>
      <c r="X45" s="266"/>
      <c r="Y45" s="266"/>
      <c r="Z45" s="266"/>
      <c r="AB45" s="266"/>
      <c r="AC45" s="266"/>
      <c r="AD45" s="266"/>
    </row>
    <row r="46" spans="1:30" ht="13.5" customHeight="1" x14ac:dyDescent="0.2">
      <c r="A46" s="131"/>
      <c r="B46" s="238"/>
      <c r="C46" s="95" t="s">
        <v>263</v>
      </c>
      <c r="D46" s="187"/>
      <c r="E46" s="187"/>
      <c r="F46" s="187"/>
      <c r="G46" s="187"/>
      <c r="H46" s="187"/>
      <c r="I46" s="1064">
        <v>1595.437999125714</v>
      </c>
      <c r="J46" s="1064">
        <v>1594.2912192212873</v>
      </c>
      <c r="K46" s="1061">
        <v>1884.9281804838638</v>
      </c>
      <c r="L46" s="1064">
        <v>1858.2684791564845</v>
      </c>
      <c r="M46" s="1174">
        <v>6.3</v>
      </c>
      <c r="N46" s="946">
        <v>7.0907078173851685</v>
      </c>
      <c r="O46" s="942"/>
      <c r="P46" s="861"/>
      <c r="Q46" s="266"/>
      <c r="R46" s="266"/>
      <c r="S46" s="266"/>
      <c r="T46" s="266"/>
      <c r="U46" s="266"/>
      <c r="V46" s="266"/>
      <c r="W46" s="266"/>
      <c r="X46" s="266"/>
      <c r="Y46" s="266"/>
      <c r="Z46" s="266"/>
      <c r="AB46" s="266"/>
      <c r="AC46" s="266"/>
      <c r="AD46" s="266"/>
    </row>
    <row r="47" spans="1:30" ht="13.5" customHeight="1" x14ac:dyDescent="0.2">
      <c r="A47" s="131"/>
      <c r="B47" s="238"/>
      <c r="C47" s="95" t="s">
        <v>262</v>
      </c>
      <c r="D47" s="187"/>
      <c r="E47" s="187"/>
      <c r="F47" s="187"/>
      <c r="G47" s="187"/>
      <c r="H47" s="187"/>
      <c r="I47" s="1064">
        <v>1585.1290732592265</v>
      </c>
      <c r="J47" s="1064">
        <v>1554.7460013621985</v>
      </c>
      <c r="K47" s="1061">
        <v>2241.1186696344503</v>
      </c>
      <c r="L47" s="1064">
        <v>2163.4768364874917</v>
      </c>
      <c r="M47" s="1174">
        <v>1.3</v>
      </c>
      <c r="N47" s="946">
        <v>2.2416867478449904</v>
      </c>
      <c r="O47" s="942"/>
      <c r="P47" s="861"/>
      <c r="Q47" s="266"/>
      <c r="R47" s="266"/>
      <c r="S47" s="266"/>
      <c r="T47" s="266"/>
      <c r="U47" s="266"/>
      <c r="V47" s="266"/>
      <c r="W47" s="266"/>
      <c r="X47" s="266"/>
      <c r="Y47" s="266"/>
      <c r="Z47" s="266"/>
      <c r="AB47" s="266"/>
      <c r="AC47" s="266"/>
      <c r="AD47" s="266"/>
    </row>
    <row r="48" spans="1:30" ht="13.5" customHeight="1" x14ac:dyDescent="0.2">
      <c r="A48" s="131"/>
      <c r="B48" s="238"/>
      <c r="C48" s="95" t="s">
        <v>261</v>
      </c>
      <c r="D48" s="187"/>
      <c r="E48" s="187"/>
      <c r="F48" s="187"/>
      <c r="G48" s="187"/>
      <c r="H48" s="187"/>
      <c r="I48" s="1064">
        <v>1041.9084745318662</v>
      </c>
      <c r="J48" s="1064">
        <v>1018.214242628694</v>
      </c>
      <c r="K48" s="1061">
        <v>1151.6117913770554</v>
      </c>
      <c r="L48" s="1064">
        <v>1136.4550148904539</v>
      </c>
      <c r="M48" s="1174">
        <v>29.8</v>
      </c>
      <c r="N48" s="946">
        <v>25.74345967449046</v>
      </c>
      <c r="O48" s="942"/>
      <c r="P48" s="861"/>
      <c r="Q48" s="266"/>
      <c r="R48" s="266"/>
      <c r="S48" s="266"/>
      <c r="T48" s="266"/>
      <c r="U48" s="266"/>
      <c r="V48" s="266"/>
      <c r="W48" s="266"/>
      <c r="X48" s="266"/>
      <c r="Y48" s="266"/>
      <c r="Z48" s="266"/>
      <c r="AB48" s="266"/>
      <c r="AC48" s="266"/>
      <c r="AD48" s="266"/>
    </row>
    <row r="49" spans="1:30" ht="13.5" customHeight="1" x14ac:dyDescent="0.2">
      <c r="A49" s="131"/>
      <c r="B49" s="238"/>
      <c r="C49" s="95" t="s">
        <v>260</v>
      </c>
      <c r="D49" s="187"/>
      <c r="E49" s="187"/>
      <c r="F49" s="187"/>
      <c r="G49" s="187"/>
      <c r="H49" s="187"/>
      <c r="I49" s="1064">
        <v>1341.2885234379103</v>
      </c>
      <c r="J49" s="1064">
        <v>1268.8138769758357</v>
      </c>
      <c r="K49" s="1061">
        <v>1519.1728771100973</v>
      </c>
      <c r="L49" s="1064">
        <v>1413.8486207529058</v>
      </c>
      <c r="M49" s="1174">
        <v>9.6999999999999993</v>
      </c>
      <c r="N49" s="946">
        <v>11.406196957446824</v>
      </c>
      <c r="O49" s="942"/>
      <c r="P49" s="861"/>
      <c r="Q49" s="266"/>
      <c r="R49" s="266"/>
      <c r="S49" s="266"/>
      <c r="T49" s="266"/>
      <c r="U49" s="266"/>
      <c r="V49" s="266"/>
      <c r="W49" s="266"/>
      <c r="X49" s="266"/>
      <c r="Y49" s="266"/>
      <c r="Z49" s="266"/>
      <c r="AB49" s="266"/>
      <c r="AC49" s="266"/>
      <c r="AD49" s="266"/>
    </row>
    <row r="50" spans="1:30" ht="13.5" customHeight="1" x14ac:dyDescent="0.2">
      <c r="A50" s="131"/>
      <c r="B50" s="238"/>
      <c r="C50" s="95" t="s">
        <v>259</v>
      </c>
      <c r="D50" s="187"/>
      <c r="E50" s="187"/>
      <c r="F50" s="187"/>
      <c r="G50" s="187"/>
      <c r="H50" s="187"/>
      <c r="I50" s="1064">
        <v>756.90466632212417</v>
      </c>
      <c r="J50" s="1064">
        <v>785.65107954157781</v>
      </c>
      <c r="K50" s="1061">
        <v>881.02045145119985</v>
      </c>
      <c r="L50" s="1064">
        <v>909.1304731444128</v>
      </c>
      <c r="M50" s="1174">
        <v>29.2</v>
      </c>
      <c r="N50" s="946">
        <v>30.422716889629875</v>
      </c>
      <c r="O50" s="942"/>
      <c r="P50" s="861"/>
      <c r="Q50" s="266"/>
      <c r="R50" s="266"/>
      <c r="S50" s="266"/>
      <c r="T50" s="266"/>
      <c r="U50" s="266"/>
      <c r="V50" s="266"/>
      <c r="W50" s="266"/>
      <c r="X50" s="266"/>
      <c r="Y50" s="266"/>
      <c r="Z50" s="266"/>
      <c r="AB50" s="266"/>
      <c r="AC50" s="266"/>
      <c r="AD50" s="266"/>
    </row>
    <row r="51" spans="1:30" ht="13.5" customHeight="1" x14ac:dyDescent="0.2">
      <c r="A51" s="131"/>
      <c r="B51" s="238"/>
      <c r="C51" s="95" t="s">
        <v>258</v>
      </c>
      <c r="D51" s="187"/>
      <c r="E51" s="187"/>
      <c r="F51" s="187"/>
      <c r="G51" s="187"/>
      <c r="H51" s="187"/>
      <c r="I51" s="1064">
        <v>1174.3844149995755</v>
      </c>
      <c r="J51" s="1064">
        <v>1190.8787650979687</v>
      </c>
      <c r="K51" s="1061">
        <v>1264.3675841704951</v>
      </c>
      <c r="L51" s="1064">
        <v>1282.0578960133212</v>
      </c>
      <c r="M51" s="1174">
        <v>13.7</v>
      </c>
      <c r="N51" s="946">
        <v>15.757747051981005</v>
      </c>
      <c r="O51" s="942"/>
      <c r="P51" s="861"/>
      <c r="Q51" s="266"/>
      <c r="R51" s="266"/>
      <c r="S51" s="266"/>
      <c r="T51" s="266"/>
      <c r="U51" s="266"/>
      <c r="V51" s="266"/>
      <c r="W51" s="266"/>
      <c r="X51" s="266"/>
      <c r="Y51" s="266"/>
      <c r="Z51" s="266"/>
      <c r="AB51" s="266"/>
      <c r="AC51" s="266"/>
      <c r="AD51" s="266"/>
    </row>
    <row r="52" spans="1:30" ht="13.5" customHeight="1" x14ac:dyDescent="0.2">
      <c r="A52" s="131"/>
      <c r="B52" s="238"/>
      <c r="C52" s="95" t="s">
        <v>257</v>
      </c>
      <c r="D52" s="187"/>
      <c r="E52" s="187"/>
      <c r="F52" s="187"/>
      <c r="G52" s="187"/>
      <c r="H52" s="187"/>
      <c r="I52" s="1064">
        <v>784.71175317644247</v>
      </c>
      <c r="J52" s="1064">
        <v>800.64724718592788</v>
      </c>
      <c r="K52" s="1061">
        <v>872.23595286473494</v>
      </c>
      <c r="L52" s="1064">
        <v>894.33002563150194</v>
      </c>
      <c r="M52" s="1174">
        <v>27.6</v>
      </c>
      <c r="N52" s="946">
        <v>29.966149307247154</v>
      </c>
      <c r="O52" s="942"/>
      <c r="P52" s="861"/>
      <c r="Q52" s="266"/>
      <c r="R52" s="266"/>
      <c r="S52" s="266"/>
      <c r="T52" s="266"/>
      <c r="U52" s="266"/>
      <c r="V52" s="266"/>
      <c r="W52" s="266"/>
      <c r="X52" s="266"/>
      <c r="Y52" s="266"/>
      <c r="Z52" s="266"/>
      <c r="AB52" s="266"/>
      <c r="AC52" s="266"/>
      <c r="AD52" s="266"/>
    </row>
    <row r="53" spans="1:30" ht="13.5" customHeight="1" x14ac:dyDescent="0.2">
      <c r="A53" s="131"/>
      <c r="B53" s="238"/>
      <c r="C53" s="95" t="s">
        <v>256</v>
      </c>
      <c r="D53" s="187"/>
      <c r="E53" s="187"/>
      <c r="F53" s="187"/>
      <c r="G53" s="187"/>
      <c r="H53" s="187"/>
      <c r="I53" s="1064">
        <v>1387.4408765975329</v>
      </c>
      <c r="J53" s="1064">
        <v>1378.6097070343765</v>
      </c>
      <c r="K53" s="1061">
        <v>1562.4646594455205</v>
      </c>
      <c r="L53" s="1064">
        <v>1538.5852795374631</v>
      </c>
      <c r="M53" s="1174">
        <v>25.6</v>
      </c>
      <c r="N53" s="946">
        <v>27.854837660286634</v>
      </c>
      <c r="O53" s="942"/>
      <c r="P53" s="861"/>
      <c r="Q53" s="266"/>
      <c r="R53" s="266"/>
      <c r="S53" s="266"/>
      <c r="T53" s="266"/>
      <c r="U53" s="266"/>
      <c r="V53" s="266"/>
      <c r="W53" s="266"/>
      <c r="X53" s="266"/>
      <c r="Y53" s="266"/>
      <c r="Z53" s="266"/>
      <c r="AB53" s="266"/>
      <c r="AC53" s="266"/>
      <c r="AD53" s="266"/>
    </row>
    <row r="54" spans="1:30" ht="13.5" customHeight="1" x14ac:dyDescent="0.2">
      <c r="A54" s="131"/>
      <c r="B54" s="238"/>
      <c r="C54" s="95" t="s">
        <v>110</v>
      </c>
      <c r="D54" s="187"/>
      <c r="E54" s="187"/>
      <c r="F54" s="187"/>
      <c r="G54" s="187"/>
      <c r="H54" s="187"/>
      <c r="I54" s="1064">
        <v>958.11337483641512</v>
      </c>
      <c r="J54" s="1064">
        <v>959.81231133306574</v>
      </c>
      <c r="K54" s="1061">
        <v>1075.899221118055</v>
      </c>
      <c r="L54" s="1064">
        <v>1062.0618322312571</v>
      </c>
      <c r="M54" s="1174">
        <v>31.2</v>
      </c>
      <c r="N54" s="946">
        <v>34.598019820502458</v>
      </c>
      <c r="O54" s="942"/>
      <c r="P54" s="861"/>
      <c r="Q54" s="266"/>
      <c r="R54" s="266"/>
      <c r="S54" s="266"/>
      <c r="T54" s="266"/>
      <c r="U54" s="266"/>
      <c r="V54" s="266"/>
      <c r="W54" s="266"/>
      <c r="X54" s="266"/>
      <c r="Y54" s="266"/>
      <c r="Z54" s="266"/>
      <c r="AB54" s="266"/>
      <c r="AC54" s="266"/>
      <c r="AD54" s="266"/>
    </row>
    <row r="55" spans="1:30" ht="13.5" customHeight="1" x14ac:dyDescent="0.2">
      <c r="A55" s="131"/>
      <c r="B55" s="238"/>
      <c r="C55" s="185" t="s">
        <v>479</v>
      </c>
      <c r="D55" s="133"/>
      <c r="E55" s="134"/>
      <c r="F55" s="184"/>
      <c r="G55" s="184"/>
      <c r="H55" s="146"/>
      <c r="I55" s="1068"/>
      <c r="J55" s="1068"/>
      <c r="K55" s="1068"/>
      <c r="L55" s="1068"/>
      <c r="M55" s="1068"/>
      <c r="N55" s="1068"/>
      <c r="O55" s="1068"/>
      <c r="P55" s="131"/>
      <c r="Q55" s="266"/>
      <c r="R55" s="266"/>
    </row>
    <row r="56" spans="1:30" ht="13.5" customHeight="1" x14ac:dyDescent="0.2">
      <c r="A56" s="131"/>
      <c r="B56" s="238"/>
      <c r="C56" s="1549" t="s">
        <v>489</v>
      </c>
      <c r="D56" s="1549"/>
      <c r="E56" s="1549"/>
      <c r="F56" s="1549"/>
      <c r="G56" s="1549"/>
      <c r="H56" s="1549"/>
      <c r="I56" s="1549"/>
      <c r="J56" s="1549"/>
      <c r="K56" s="1549"/>
      <c r="L56" s="1549"/>
      <c r="M56" s="1549"/>
      <c r="N56" s="1549"/>
      <c r="O56" s="1549"/>
      <c r="P56" s="131"/>
      <c r="Q56" s="266"/>
      <c r="R56" s="266"/>
    </row>
    <row r="57" spans="1:30" ht="13.5" customHeight="1" x14ac:dyDescent="0.2">
      <c r="A57" s="131"/>
      <c r="B57" s="242">
        <v>14</v>
      </c>
      <c r="C57" s="1538">
        <v>43282</v>
      </c>
      <c r="D57" s="1538"/>
      <c r="E57" s="133"/>
      <c r="F57" s="133"/>
      <c r="G57" s="133"/>
      <c r="H57" s="133"/>
      <c r="I57" s="133"/>
      <c r="J57" s="133"/>
      <c r="K57" s="133"/>
      <c r="L57" s="133"/>
      <c r="M57" s="133"/>
      <c r="N57" s="133"/>
      <c r="P57" s="131"/>
    </row>
    <row r="60" spans="1:30" x14ac:dyDescent="0.2">
      <c r="W60" s="132">
        <v>1</v>
      </c>
    </row>
  </sheetData>
  <mergeCells count="18">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13:D14"/>
    <mergeCell ref="L14:M14"/>
    <mergeCell ref="J14:K14"/>
    <mergeCell ref="H14:I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50" t="s">
        <v>312</v>
      </c>
      <c r="C1" s="1550"/>
      <c r="D1" s="1550"/>
      <c r="E1" s="216"/>
      <c r="F1" s="216"/>
      <c r="G1" s="216"/>
      <c r="H1" s="216"/>
      <c r="I1" s="216"/>
      <c r="J1" s="257"/>
      <c r="K1" s="2"/>
    </row>
    <row r="2" spans="1:11" ht="6" customHeight="1" x14ac:dyDescent="0.2">
      <c r="A2" s="2"/>
      <c r="B2" s="1487"/>
      <c r="C2" s="1487"/>
      <c r="D2" s="1487"/>
      <c r="E2" s="4"/>
      <c r="F2" s="4"/>
      <c r="G2" s="4"/>
      <c r="H2" s="4"/>
      <c r="I2" s="4"/>
      <c r="J2" s="526"/>
      <c r="K2" s="2"/>
    </row>
    <row r="3" spans="1:11" ht="13.5" customHeight="1" thickBot="1" x14ac:dyDescent="0.25">
      <c r="A3" s="2"/>
      <c r="B3" s="4"/>
      <c r="C3" s="4"/>
      <c r="D3" s="4"/>
      <c r="E3" s="708"/>
      <c r="F3" s="708"/>
      <c r="G3" s="708"/>
      <c r="H3" s="708"/>
      <c r="I3" s="708" t="s">
        <v>70</v>
      </c>
      <c r="J3" s="213"/>
      <c r="K3" s="2"/>
    </row>
    <row r="4" spans="1:11" s="7" customFormat="1" ht="13.5" customHeight="1" thickBot="1" x14ac:dyDescent="0.25">
      <c r="A4" s="6"/>
      <c r="B4" s="14"/>
      <c r="C4" s="1551" t="s">
        <v>339</v>
      </c>
      <c r="D4" s="1552"/>
      <c r="E4" s="1552"/>
      <c r="F4" s="1552"/>
      <c r="G4" s="1552"/>
      <c r="H4" s="1552"/>
      <c r="I4" s="1553"/>
      <c r="J4" s="213"/>
      <c r="K4" s="6"/>
    </row>
    <row r="5" spans="1:11" ht="4.5" customHeight="1" x14ac:dyDescent="0.2">
      <c r="A5" s="2"/>
      <c r="B5" s="4"/>
      <c r="C5" s="1554" t="s">
        <v>85</v>
      </c>
      <c r="D5" s="1555"/>
      <c r="E5" s="710"/>
      <c r="F5" s="710"/>
      <c r="G5" s="710"/>
      <c r="H5" s="710"/>
      <c r="I5" s="710"/>
      <c r="J5" s="213"/>
      <c r="K5" s="2"/>
    </row>
    <row r="6" spans="1:11" ht="13.5" customHeight="1" x14ac:dyDescent="0.2">
      <c r="A6" s="2"/>
      <c r="B6" s="4"/>
      <c r="C6" s="1554"/>
      <c r="D6" s="1555"/>
      <c r="E6" s="1556" t="s">
        <v>338</v>
      </c>
      <c r="F6" s="1556"/>
      <c r="G6" s="1556"/>
      <c r="H6" s="1556"/>
      <c r="I6" s="1556"/>
      <c r="J6" s="213"/>
      <c r="K6" s="2"/>
    </row>
    <row r="7" spans="1:11" ht="13.5" customHeight="1" x14ac:dyDescent="0.2">
      <c r="A7" s="2"/>
      <c r="B7" s="4"/>
      <c r="C7" s="1555"/>
      <c r="D7" s="1555"/>
      <c r="E7" s="1557">
        <v>2017</v>
      </c>
      <c r="F7" s="1557"/>
      <c r="G7" s="1557"/>
      <c r="H7" s="1558"/>
      <c r="I7" s="1170">
        <v>2018</v>
      </c>
      <c r="J7" s="213"/>
      <c r="K7" s="2"/>
    </row>
    <row r="8" spans="1:11" ht="13.5" customHeight="1" x14ac:dyDescent="0.2">
      <c r="A8" s="2"/>
      <c r="B8" s="4"/>
      <c r="C8" s="528"/>
      <c r="D8" s="528"/>
      <c r="E8" s="1142" t="s">
        <v>93</v>
      </c>
      <c r="F8" s="1142" t="s">
        <v>102</v>
      </c>
      <c r="G8" s="1142" t="s">
        <v>99</v>
      </c>
      <c r="H8" s="1015" t="s">
        <v>96</v>
      </c>
      <c r="I8" s="1142" t="s">
        <v>93</v>
      </c>
      <c r="J8" s="213"/>
      <c r="K8" s="2"/>
    </row>
    <row r="9" spans="1:11" s="531" customFormat="1" ht="23.25" customHeight="1" x14ac:dyDescent="0.2">
      <c r="A9" s="529"/>
      <c r="B9" s="530"/>
      <c r="C9" s="1560" t="s">
        <v>68</v>
      </c>
      <c r="D9" s="1560"/>
      <c r="E9" s="967">
        <v>5.3</v>
      </c>
      <c r="F9" s="967">
        <v>5.2</v>
      </c>
      <c r="G9" s="967">
        <v>5.3</v>
      </c>
      <c r="H9" s="967">
        <v>5.3</v>
      </c>
      <c r="I9" s="967">
        <v>5.4</v>
      </c>
      <c r="J9" s="591"/>
      <c r="K9" s="529"/>
    </row>
    <row r="10" spans="1:11" ht="18.75" customHeight="1" x14ac:dyDescent="0.2">
      <c r="A10" s="2"/>
      <c r="B10" s="4"/>
      <c r="C10" s="200" t="s">
        <v>320</v>
      </c>
      <c r="D10" s="13"/>
      <c r="E10" s="968">
        <v>10.9</v>
      </c>
      <c r="F10" s="968">
        <v>10.5</v>
      </c>
      <c r="G10" s="968">
        <v>10.8</v>
      </c>
      <c r="H10" s="968">
        <v>10.8</v>
      </c>
      <c r="I10" s="968">
        <v>10.4</v>
      </c>
      <c r="J10" s="591"/>
      <c r="K10" s="2"/>
    </row>
    <row r="11" spans="1:11" ht="18.75" customHeight="1" x14ac:dyDescent="0.2">
      <c r="A11" s="2"/>
      <c r="B11" s="4"/>
      <c r="C11" s="200" t="s">
        <v>248</v>
      </c>
      <c r="D11" s="22"/>
      <c r="E11" s="968">
        <v>7.2</v>
      </c>
      <c r="F11" s="968">
        <v>7.1</v>
      </c>
      <c r="G11" s="968">
        <v>7.1</v>
      </c>
      <c r="H11" s="968">
        <v>7.2</v>
      </c>
      <c r="I11" s="968">
        <v>7.2</v>
      </c>
      <c r="J11" s="591"/>
      <c r="K11" s="2"/>
    </row>
    <row r="12" spans="1:11" ht="18.75" customHeight="1" x14ac:dyDescent="0.2">
      <c r="A12" s="2"/>
      <c r="B12" s="4"/>
      <c r="C12" s="200" t="s">
        <v>249</v>
      </c>
      <c r="D12" s="22"/>
      <c r="E12" s="968">
        <v>4.3</v>
      </c>
      <c r="F12" s="968">
        <v>4.3</v>
      </c>
      <c r="G12" s="968">
        <v>4.4000000000000004</v>
      </c>
      <c r="H12" s="968">
        <v>4.4000000000000004</v>
      </c>
      <c r="I12" s="968">
        <v>4.5</v>
      </c>
      <c r="J12" s="591"/>
      <c r="K12" s="2"/>
    </row>
    <row r="13" spans="1:11" ht="18.75" customHeight="1" x14ac:dyDescent="0.2">
      <c r="A13" s="2"/>
      <c r="B13" s="4"/>
      <c r="C13" s="200" t="s">
        <v>84</v>
      </c>
      <c r="D13" s="13"/>
      <c r="E13" s="968">
        <v>4.3</v>
      </c>
      <c r="F13" s="968">
        <v>4.3</v>
      </c>
      <c r="G13" s="968">
        <v>4.4000000000000004</v>
      </c>
      <c r="H13" s="968">
        <v>4.3</v>
      </c>
      <c r="I13" s="968">
        <v>4.4000000000000004</v>
      </c>
      <c r="J13" s="527"/>
      <c r="K13" s="2"/>
    </row>
    <row r="14" spans="1:11" ht="18.75" customHeight="1" x14ac:dyDescent="0.2">
      <c r="A14" s="2"/>
      <c r="B14" s="4"/>
      <c r="C14" s="200" t="s">
        <v>250</v>
      </c>
      <c r="D14" s="22"/>
      <c r="E14" s="968">
        <v>4.5</v>
      </c>
      <c r="F14" s="968">
        <v>4.4000000000000004</v>
      </c>
      <c r="G14" s="968">
        <v>4.5999999999999996</v>
      </c>
      <c r="H14" s="968">
        <v>4.5999999999999996</v>
      </c>
      <c r="I14" s="968">
        <v>4.7</v>
      </c>
      <c r="J14" s="527"/>
      <c r="K14" s="2"/>
    </row>
    <row r="15" spans="1:11" ht="18.75" customHeight="1" x14ac:dyDescent="0.2">
      <c r="A15" s="2"/>
      <c r="B15" s="4"/>
      <c r="C15" s="200" t="s">
        <v>83</v>
      </c>
      <c r="D15" s="22"/>
      <c r="E15" s="968">
        <v>4.4000000000000004</v>
      </c>
      <c r="F15" s="968">
        <v>4.3</v>
      </c>
      <c r="G15" s="968">
        <v>4.5</v>
      </c>
      <c r="H15" s="968">
        <v>4.5</v>
      </c>
      <c r="I15" s="968">
        <v>4.7</v>
      </c>
      <c r="J15" s="527"/>
      <c r="K15" s="2"/>
    </row>
    <row r="16" spans="1:11" ht="18.75" customHeight="1" x14ac:dyDescent="0.2">
      <c r="A16" s="2"/>
      <c r="B16" s="4"/>
      <c r="C16" s="200" t="s">
        <v>251</v>
      </c>
      <c r="D16" s="22"/>
      <c r="E16" s="968">
        <v>4.4000000000000004</v>
      </c>
      <c r="F16" s="968">
        <v>4.4000000000000004</v>
      </c>
      <c r="G16" s="968">
        <v>4.5</v>
      </c>
      <c r="H16" s="968">
        <v>4.5</v>
      </c>
      <c r="I16" s="968">
        <v>4.5999999999999996</v>
      </c>
      <c r="J16" s="527"/>
      <c r="K16" s="2"/>
    </row>
    <row r="17" spans="1:11" ht="18.75" customHeight="1" x14ac:dyDescent="0.2">
      <c r="A17" s="2"/>
      <c r="B17" s="4"/>
      <c r="C17" s="200" t="s">
        <v>82</v>
      </c>
      <c r="D17" s="22"/>
      <c r="E17" s="968">
        <v>4.4000000000000004</v>
      </c>
      <c r="F17" s="968">
        <v>4.4000000000000004</v>
      </c>
      <c r="G17" s="968">
        <v>4.4000000000000004</v>
      </c>
      <c r="H17" s="968">
        <v>4.4000000000000004</v>
      </c>
      <c r="I17" s="968">
        <v>4.5</v>
      </c>
      <c r="J17" s="527"/>
      <c r="K17" s="2"/>
    </row>
    <row r="18" spans="1:11" ht="18.75" customHeight="1" x14ac:dyDescent="0.2">
      <c r="A18" s="2"/>
      <c r="B18" s="4"/>
      <c r="C18" s="200" t="s">
        <v>81</v>
      </c>
      <c r="D18" s="22"/>
      <c r="E18" s="968">
        <v>4.9000000000000004</v>
      </c>
      <c r="F18" s="968">
        <v>4.9000000000000004</v>
      </c>
      <c r="G18" s="968">
        <v>4.9000000000000004</v>
      </c>
      <c r="H18" s="968">
        <v>4.9000000000000004</v>
      </c>
      <c r="I18" s="968">
        <v>5.0999999999999996</v>
      </c>
      <c r="J18" s="527"/>
      <c r="K18" s="2"/>
    </row>
    <row r="19" spans="1:11" ht="18.75" customHeight="1" x14ac:dyDescent="0.2">
      <c r="A19" s="2"/>
      <c r="B19" s="4"/>
      <c r="C19" s="200" t="s">
        <v>252</v>
      </c>
      <c r="D19" s="22"/>
      <c r="E19" s="968">
        <v>4.4000000000000004</v>
      </c>
      <c r="F19" s="968">
        <v>4.4000000000000004</v>
      </c>
      <c r="G19" s="968">
        <v>4.5</v>
      </c>
      <c r="H19" s="968">
        <v>4.5</v>
      </c>
      <c r="I19" s="968">
        <v>4.5</v>
      </c>
      <c r="J19" s="527"/>
      <c r="K19" s="2"/>
    </row>
    <row r="20" spans="1:11" ht="18.75" customHeight="1" x14ac:dyDescent="0.2">
      <c r="A20" s="2"/>
      <c r="B20" s="4"/>
      <c r="C20" s="200" t="s">
        <v>80</v>
      </c>
      <c r="D20" s="13"/>
      <c r="E20" s="968">
        <v>5</v>
      </c>
      <c r="F20" s="968">
        <v>5</v>
      </c>
      <c r="G20" s="968">
        <v>5.2</v>
      </c>
      <c r="H20" s="968">
        <v>5.2</v>
      </c>
      <c r="I20" s="968">
        <v>5.2</v>
      </c>
      <c r="J20" s="527"/>
      <c r="K20" s="2"/>
    </row>
    <row r="21" spans="1:11" ht="18.75" customHeight="1" x14ac:dyDescent="0.2">
      <c r="A21" s="2"/>
      <c r="B21" s="4"/>
      <c r="C21" s="200" t="s">
        <v>253</v>
      </c>
      <c r="D21" s="22"/>
      <c r="E21" s="968">
        <v>5.0999999999999996</v>
      </c>
      <c r="F21" s="968">
        <v>5.2</v>
      </c>
      <c r="G21" s="968">
        <v>5.2</v>
      </c>
      <c r="H21" s="968">
        <v>5.2</v>
      </c>
      <c r="I21" s="968">
        <v>5.2</v>
      </c>
      <c r="J21" s="527"/>
      <c r="K21" s="2"/>
    </row>
    <row r="22" spans="1:11" ht="18.75" customHeight="1" x14ac:dyDescent="0.2">
      <c r="A22" s="2"/>
      <c r="B22" s="4"/>
      <c r="C22" s="200" t="s">
        <v>254</v>
      </c>
      <c r="D22" s="22"/>
      <c r="E22" s="968">
        <v>4.9000000000000004</v>
      </c>
      <c r="F22" s="968">
        <v>4.8</v>
      </c>
      <c r="G22" s="968">
        <v>4.9000000000000004</v>
      </c>
      <c r="H22" s="968">
        <v>4.9000000000000004</v>
      </c>
      <c r="I22" s="968">
        <v>5</v>
      </c>
      <c r="J22" s="527"/>
      <c r="K22" s="2"/>
    </row>
    <row r="23" spans="1:11" ht="18.75" customHeight="1" x14ac:dyDescent="0.2">
      <c r="A23" s="2"/>
      <c r="B23" s="4"/>
      <c r="C23" s="200" t="s">
        <v>326</v>
      </c>
      <c r="D23" s="22"/>
      <c r="E23" s="968">
        <v>4.7</v>
      </c>
      <c r="F23" s="968">
        <v>4.7</v>
      </c>
      <c r="G23" s="968">
        <v>4.8</v>
      </c>
      <c r="H23" s="968">
        <v>4.8</v>
      </c>
      <c r="I23" s="968">
        <v>4.9000000000000004</v>
      </c>
      <c r="J23" s="527"/>
      <c r="K23" s="2"/>
    </row>
    <row r="24" spans="1:11" ht="18.75" customHeight="1" x14ac:dyDescent="0.2">
      <c r="A24" s="2"/>
      <c r="B24" s="4"/>
      <c r="C24" s="200" t="s">
        <v>327</v>
      </c>
      <c r="D24" s="22"/>
      <c r="E24" s="968">
        <v>4.2</v>
      </c>
      <c r="F24" s="968">
        <v>4.2</v>
      </c>
      <c r="G24" s="968">
        <v>4.3</v>
      </c>
      <c r="H24" s="968">
        <v>4.3</v>
      </c>
      <c r="I24" s="968">
        <v>4.4000000000000004</v>
      </c>
      <c r="J24" s="527"/>
      <c r="K24" s="2"/>
    </row>
    <row r="25" spans="1:11" ht="33" customHeight="1" thickBot="1" x14ac:dyDescent="0.25">
      <c r="A25" s="2"/>
      <c r="B25" s="4"/>
      <c r="C25" s="711"/>
      <c r="D25" s="711"/>
      <c r="E25" s="532"/>
      <c r="F25" s="532"/>
      <c r="G25" s="532"/>
      <c r="H25" s="532"/>
      <c r="I25" s="532"/>
      <c r="J25" s="527"/>
      <c r="K25" s="2"/>
    </row>
    <row r="26" spans="1:11" s="7" customFormat="1" ht="13.5" customHeight="1" thickBot="1" x14ac:dyDescent="0.25">
      <c r="A26" s="6"/>
      <c r="B26" s="14"/>
      <c r="C26" s="1551" t="s">
        <v>340</v>
      </c>
      <c r="D26" s="1552"/>
      <c r="E26" s="1552"/>
      <c r="F26" s="1552"/>
      <c r="G26" s="1552"/>
      <c r="H26" s="1552"/>
      <c r="I26" s="1553"/>
      <c r="J26" s="527"/>
      <c r="K26" s="6"/>
    </row>
    <row r="27" spans="1:11" ht="4.5" customHeight="1" x14ac:dyDescent="0.2">
      <c r="A27" s="2"/>
      <c r="B27" s="4"/>
      <c r="C27" s="1554" t="s">
        <v>85</v>
      </c>
      <c r="D27" s="1555"/>
      <c r="E27" s="711"/>
      <c r="F27" s="711"/>
      <c r="G27" s="711"/>
      <c r="H27" s="711"/>
      <c r="I27" s="711"/>
      <c r="J27" s="527"/>
      <c r="K27" s="2"/>
    </row>
    <row r="28" spans="1:11" ht="13.5" customHeight="1" x14ac:dyDescent="0.2">
      <c r="A28" s="2"/>
      <c r="B28" s="4"/>
      <c r="C28" s="1554"/>
      <c r="D28" s="1555"/>
      <c r="E28" s="1556" t="s">
        <v>346</v>
      </c>
      <c r="F28" s="1556"/>
      <c r="G28" s="1556"/>
      <c r="H28" s="1556"/>
      <c r="I28" s="1556"/>
      <c r="J28" s="213"/>
      <c r="K28" s="2"/>
    </row>
    <row r="29" spans="1:11" ht="13.5" customHeight="1" x14ac:dyDescent="0.2">
      <c r="A29" s="2"/>
      <c r="B29" s="4"/>
      <c r="C29" s="1555"/>
      <c r="D29" s="1555"/>
      <c r="E29" s="1557">
        <v>2017</v>
      </c>
      <c r="F29" s="1557"/>
      <c r="G29" s="1557"/>
      <c r="H29" s="1558"/>
      <c r="I29" s="1170">
        <v>2018</v>
      </c>
      <c r="J29" s="213"/>
      <c r="K29" s="2"/>
    </row>
    <row r="30" spans="1:11" ht="13.5" customHeight="1" x14ac:dyDescent="0.2">
      <c r="A30" s="2"/>
      <c r="B30" s="4"/>
      <c r="C30" s="528"/>
      <c r="D30" s="528"/>
      <c r="E30" s="1142" t="s">
        <v>93</v>
      </c>
      <c r="F30" s="1142" t="s">
        <v>102</v>
      </c>
      <c r="G30" s="1142" t="s">
        <v>99</v>
      </c>
      <c r="H30" s="1015" t="s">
        <v>96</v>
      </c>
      <c r="I30" s="1142" t="s">
        <v>93</v>
      </c>
      <c r="J30" s="213"/>
      <c r="K30" s="2"/>
    </row>
    <row r="31" spans="1:11" s="531" customFormat="1" ht="23.25" customHeight="1" x14ac:dyDescent="0.2">
      <c r="A31" s="529"/>
      <c r="B31" s="530"/>
      <c r="C31" s="1560" t="s">
        <v>68</v>
      </c>
      <c r="D31" s="1560"/>
      <c r="E31" s="965">
        <v>914.1</v>
      </c>
      <c r="F31" s="965">
        <v>906</v>
      </c>
      <c r="G31" s="965">
        <v>923.8</v>
      </c>
      <c r="H31" s="965">
        <v>924.7</v>
      </c>
      <c r="I31" s="965">
        <v>930.3</v>
      </c>
      <c r="J31" s="591"/>
      <c r="K31" s="529"/>
    </row>
    <row r="32" spans="1:11" ht="18.75" customHeight="1" x14ac:dyDescent="0.2">
      <c r="A32" s="2"/>
      <c r="B32" s="4"/>
      <c r="C32" s="200" t="s">
        <v>320</v>
      </c>
      <c r="D32" s="13"/>
      <c r="E32" s="966">
        <v>1867.1</v>
      </c>
      <c r="F32" s="966">
        <v>1809.6</v>
      </c>
      <c r="G32" s="966">
        <v>1855.4</v>
      </c>
      <c r="H32" s="966">
        <v>1857.2</v>
      </c>
      <c r="I32" s="966">
        <v>1793.7</v>
      </c>
      <c r="J32" s="591"/>
      <c r="K32" s="2"/>
    </row>
    <row r="33" spans="1:11" ht="18.75" customHeight="1" x14ac:dyDescent="0.2">
      <c r="A33" s="2"/>
      <c r="B33" s="4"/>
      <c r="C33" s="200" t="s">
        <v>248</v>
      </c>
      <c r="D33" s="22"/>
      <c r="E33" s="966">
        <v>1240.7</v>
      </c>
      <c r="F33" s="966">
        <v>1225.2</v>
      </c>
      <c r="G33" s="966">
        <v>1234.9000000000001</v>
      </c>
      <c r="H33" s="966">
        <v>1249.4000000000001</v>
      </c>
      <c r="I33" s="966">
        <v>1247</v>
      </c>
      <c r="J33" s="591"/>
      <c r="K33" s="2"/>
    </row>
    <row r="34" spans="1:11" ht="18.75" customHeight="1" x14ac:dyDescent="0.2">
      <c r="A34" s="2"/>
      <c r="B34" s="4"/>
      <c r="C34" s="200" t="s">
        <v>249</v>
      </c>
      <c r="D34" s="22"/>
      <c r="E34" s="966">
        <v>752.1</v>
      </c>
      <c r="F34" s="966">
        <v>747.9</v>
      </c>
      <c r="G34" s="966">
        <v>769.7</v>
      </c>
      <c r="H34" s="966">
        <v>766.8</v>
      </c>
      <c r="I34" s="966">
        <v>785.3</v>
      </c>
      <c r="J34" s="591"/>
      <c r="K34" s="2"/>
    </row>
    <row r="35" spans="1:11" ht="18.75" customHeight="1" x14ac:dyDescent="0.2">
      <c r="A35" s="2"/>
      <c r="B35" s="4"/>
      <c r="C35" s="200" t="s">
        <v>84</v>
      </c>
      <c r="D35" s="13"/>
      <c r="E35" s="966">
        <v>753</v>
      </c>
      <c r="F35" s="966">
        <v>749.9</v>
      </c>
      <c r="G35" s="966">
        <v>764.7</v>
      </c>
      <c r="H35" s="966">
        <v>752.4</v>
      </c>
      <c r="I35" s="966">
        <v>759.5</v>
      </c>
      <c r="J35" s="527"/>
      <c r="K35" s="2"/>
    </row>
    <row r="36" spans="1:11" ht="18.75" customHeight="1" x14ac:dyDescent="0.2">
      <c r="A36" s="2"/>
      <c r="B36" s="4"/>
      <c r="C36" s="200" t="s">
        <v>250</v>
      </c>
      <c r="D36" s="22"/>
      <c r="E36" s="966">
        <v>779.5</v>
      </c>
      <c r="F36" s="966">
        <v>770.2</v>
      </c>
      <c r="G36" s="966">
        <v>801.3</v>
      </c>
      <c r="H36" s="966">
        <v>798.9</v>
      </c>
      <c r="I36" s="966">
        <v>809.5</v>
      </c>
      <c r="J36" s="527"/>
      <c r="K36" s="2"/>
    </row>
    <row r="37" spans="1:11" ht="18.75" customHeight="1" x14ac:dyDescent="0.2">
      <c r="A37" s="2"/>
      <c r="B37" s="4"/>
      <c r="C37" s="200" t="s">
        <v>83</v>
      </c>
      <c r="D37" s="22"/>
      <c r="E37" s="966">
        <v>758.5</v>
      </c>
      <c r="F37" s="966">
        <v>751.2</v>
      </c>
      <c r="G37" s="966">
        <v>775</v>
      </c>
      <c r="H37" s="966">
        <v>784.9</v>
      </c>
      <c r="I37" s="966">
        <v>806.1</v>
      </c>
      <c r="J37" s="527"/>
      <c r="K37" s="2"/>
    </row>
    <row r="38" spans="1:11" ht="18.75" customHeight="1" x14ac:dyDescent="0.2">
      <c r="A38" s="2"/>
      <c r="B38" s="4"/>
      <c r="C38" s="200" t="s">
        <v>251</v>
      </c>
      <c r="D38" s="22"/>
      <c r="E38" s="966">
        <v>765.9</v>
      </c>
      <c r="F38" s="966">
        <v>770.3</v>
      </c>
      <c r="G38" s="966">
        <v>777.6</v>
      </c>
      <c r="H38" s="966">
        <v>775.2</v>
      </c>
      <c r="I38" s="966">
        <v>798.4</v>
      </c>
      <c r="J38" s="527"/>
      <c r="K38" s="2"/>
    </row>
    <row r="39" spans="1:11" ht="18.75" customHeight="1" x14ac:dyDescent="0.2">
      <c r="A39" s="2"/>
      <c r="B39" s="4"/>
      <c r="C39" s="200" t="s">
        <v>82</v>
      </c>
      <c r="D39" s="22"/>
      <c r="E39" s="966">
        <v>765.5</v>
      </c>
      <c r="F39" s="966">
        <v>763.8</v>
      </c>
      <c r="G39" s="966">
        <v>762</v>
      </c>
      <c r="H39" s="966">
        <v>765.2</v>
      </c>
      <c r="I39" s="966">
        <v>781</v>
      </c>
      <c r="J39" s="527"/>
      <c r="K39" s="2"/>
    </row>
    <row r="40" spans="1:11" ht="18.75" customHeight="1" x14ac:dyDescent="0.2">
      <c r="A40" s="2"/>
      <c r="B40" s="4"/>
      <c r="C40" s="200" t="s">
        <v>81</v>
      </c>
      <c r="D40" s="22"/>
      <c r="E40" s="966">
        <v>855</v>
      </c>
      <c r="F40" s="966">
        <v>847.7</v>
      </c>
      <c r="G40" s="966">
        <v>853</v>
      </c>
      <c r="H40" s="966">
        <v>844.1</v>
      </c>
      <c r="I40" s="966">
        <v>876.1</v>
      </c>
      <c r="J40" s="527"/>
      <c r="K40" s="2"/>
    </row>
    <row r="41" spans="1:11" ht="18.75" customHeight="1" x14ac:dyDescent="0.2">
      <c r="A41" s="2"/>
      <c r="B41" s="4"/>
      <c r="C41" s="200" t="s">
        <v>252</v>
      </c>
      <c r="D41" s="22"/>
      <c r="E41" s="966">
        <v>766.7</v>
      </c>
      <c r="F41" s="966">
        <v>759.5</v>
      </c>
      <c r="G41" s="966">
        <v>770.7</v>
      </c>
      <c r="H41" s="966">
        <v>773.8</v>
      </c>
      <c r="I41" s="966">
        <v>781.7</v>
      </c>
      <c r="J41" s="527"/>
      <c r="K41" s="2"/>
    </row>
    <row r="42" spans="1:11" ht="18.75" customHeight="1" x14ac:dyDescent="0.2">
      <c r="A42" s="2"/>
      <c r="B42" s="4"/>
      <c r="C42" s="200" t="s">
        <v>80</v>
      </c>
      <c r="D42" s="13"/>
      <c r="E42" s="966">
        <v>872.2</v>
      </c>
      <c r="F42" s="966">
        <v>870.9</v>
      </c>
      <c r="G42" s="966">
        <v>896.1</v>
      </c>
      <c r="H42" s="966">
        <v>905</v>
      </c>
      <c r="I42" s="966">
        <v>895.4</v>
      </c>
      <c r="J42" s="527"/>
      <c r="K42" s="2"/>
    </row>
    <row r="43" spans="1:11" ht="18.75" customHeight="1" x14ac:dyDescent="0.2">
      <c r="A43" s="2"/>
      <c r="B43" s="4"/>
      <c r="C43" s="200" t="s">
        <v>253</v>
      </c>
      <c r="D43" s="22"/>
      <c r="E43" s="966">
        <v>890.4</v>
      </c>
      <c r="F43" s="966">
        <v>901.2</v>
      </c>
      <c r="G43" s="966">
        <v>902.6</v>
      </c>
      <c r="H43" s="966">
        <v>896.7</v>
      </c>
      <c r="I43" s="966">
        <v>899.1</v>
      </c>
      <c r="J43" s="527"/>
      <c r="K43" s="2"/>
    </row>
    <row r="44" spans="1:11" ht="18.75" customHeight="1" x14ac:dyDescent="0.2">
      <c r="A44" s="2"/>
      <c r="B44" s="4"/>
      <c r="C44" s="200" t="s">
        <v>254</v>
      </c>
      <c r="D44" s="22"/>
      <c r="E44" s="966">
        <v>840.7</v>
      </c>
      <c r="F44" s="966">
        <v>836.5</v>
      </c>
      <c r="G44" s="966">
        <v>847.5</v>
      </c>
      <c r="H44" s="966">
        <v>851.3</v>
      </c>
      <c r="I44" s="966">
        <v>864.4</v>
      </c>
      <c r="J44" s="527"/>
      <c r="K44" s="2"/>
    </row>
    <row r="45" spans="1:11" ht="18.75" customHeight="1" x14ac:dyDescent="0.2">
      <c r="A45" s="2"/>
      <c r="B45" s="4"/>
      <c r="C45" s="200" t="s">
        <v>326</v>
      </c>
      <c r="D45" s="22"/>
      <c r="E45" s="966">
        <v>822.9</v>
      </c>
      <c r="F45" s="966">
        <v>820.3</v>
      </c>
      <c r="G45" s="966">
        <v>826.6</v>
      </c>
      <c r="H45" s="966">
        <v>832.7</v>
      </c>
      <c r="I45" s="966">
        <v>852.3</v>
      </c>
      <c r="J45" s="527"/>
      <c r="K45" s="2"/>
    </row>
    <row r="46" spans="1:11" ht="18.75" customHeight="1" x14ac:dyDescent="0.2">
      <c r="A46" s="2"/>
      <c r="B46" s="4"/>
      <c r="C46" s="200" t="s">
        <v>327</v>
      </c>
      <c r="D46" s="22"/>
      <c r="E46" s="966">
        <v>731.8</v>
      </c>
      <c r="F46" s="966">
        <v>733.3</v>
      </c>
      <c r="G46" s="966">
        <v>747.8</v>
      </c>
      <c r="H46" s="966">
        <v>743.1</v>
      </c>
      <c r="I46" s="966">
        <v>757.6</v>
      </c>
      <c r="J46" s="527"/>
      <c r="K46" s="2"/>
    </row>
    <row r="47" spans="1:11" s="533" customFormat="1" ht="19.5" customHeight="1" x14ac:dyDescent="0.2">
      <c r="A47" s="707"/>
      <c r="B47" s="707"/>
      <c r="C47" s="1561" t="s">
        <v>490</v>
      </c>
      <c r="D47" s="1561"/>
      <c r="E47" s="1561"/>
      <c r="F47" s="1561"/>
      <c r="G47" s="1561"/>
      <c r="H47" s="1561"/>
      <c r="I47" s="1561"/>
      <c r="J47" s="592"/>
      <c r="K47" s="707"/>
    </row>
    <row r="48" spans="1:11" ht="13.5" customHeight="1" x14ac:dyDescent="0.2">
      <c r="A48" s="2"/>
      <c r="B48" s="4"/>
      <c r="C48" s="42" t="s">
        <v>424</v>
      </c>
      <c r="D48" s="710"/>
      <c r="E48" s="710"/>
      <c r="G48" s="1051"/>
      <c r="H48" s="710"/>
      <c r="I48" s="710"/>
      <c r="J48" s="527"/>
      <c r="K48" s="2"/>
    </row>
    <row r="49" spans="1:11" ht="13.5" customHeight="1" x14ac:dyDescent="0.2">
      <c r="A49" s="2"/>
      <c r="B49" s="2"/>
      <c r="C49" s="2"/>
      <c r="D49" s="707"/>
      <c r="E49" s="4"/>
      <c r="F49" s="4"/>
      <c r="G49" s="4"/>
      <c r="H49" s="1559">
        <v>43282</v>
      </c>
      <c r="I49" s="1559"/>
      <c r="J49" s="256">
        <v>15</v>
      </c>
      <c r="K49" s="2"/>
    </row>
  </sheetData>
  <mergeCells count="14">
    <mergeCell ref="H49:I49"/>
    <mergeCell ref="E28:I28"/>
    <mergeCell ref="C31:D31"/>
    <mergeCell ref="C47:I47"/>
    <mergeCell ref="C9:D9"/>
    <mergeCell ref="C26:I26"/>
    <mergeCell ref="C27:D29"/>
    <mergeCell ref="E29:H29"/>
    <mergeCell ref="B1:D1"/>
    <mergeCell ref="B2:D2"/>
    <mergeCell ref="C4:I4"/>
    <mergeCell ref="C5:D7"/>
    <mergeCell ref="E6:I6"/>
    <mergeCell ref="E7:H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5.5703125" style="465" customWidth="1"/>
    <col min="6" max="6" width="6.28515625" style="465" customWidth="1"/>
    <col min="7" max="7" width="5.5703125" style="408" customWidth="1"/>
    <col min="8" max="8" width="5.42578125" style="408" customWidth="1"/>
    <col min="9" max="9" width="4.85546875" style="408" customWidth="1"/>
    <col min="10" max="10" width="5.140625" style="408" customWidth="1"/>
    <col min="11" max="11" width="4.7109375" style="408" customWidth="1"/>
    <col min="12" max="13" width="5" style="408" customWidth="1"/>
    <col min="14" max="14" width="5.140625" style="408" customWidth="1"/>
    <col min="15" max="16" width="5" style="408" customWidth="1"/>
    <col min="17" max="17" width="5.42578125" style="408" customWidth="1"/>
    <col min="18" max="18" width="2.5703125" style="408" customWidth="1"/>
    <col min="19" max="19" width="1" style="408" customWidth="1"/>
    <col min="20" max="16384" width="9.140625" style="408"/>
  </cols>
  <sheetData>
    <row r="1" spans="1:19" ht="13.5" customHeight="1" x14ac:dyDescent="0.2">
      <c r="A1" s="403"/>
      <c r="B1" s="465"/>
      <c r="C1" s="1567" t="s">
        <v>34</v>
      </c>
      <c r="D1" s="1567"/>
      <c r="E1" s="1567"/>
      <c r="F1" s="1567"/>
      <c r="G1" s="413"/>
      <c r="H1" s="413"/>
      <c r="I1" s="413"/>
      <c r="J1" s="1577" t="s">
        <v>407</v>
      </c>
      <c r="K1" s="1577"/>
      <c r="L1" s="1577"/>
      <c r="M1" s="1577"/>
      <c r="N1" s="1577"/>
      <c r="O1" s="1577"/>
      <c r="P1" s="1577"/>
      <c r="Q1" s="595"/>
      <c r="R1" s="595"/>
      <c r="S1" s="403"/>
    </row>
    <row r="2" spans="1:19" ht="6" customHeight="1" x14ac:dyDescent="0.2">
      <c r="A2" s="594"/>
      <c r="B2" s="521"/>
      <c r="C2" s="928"/>
      <c r="D2" s="975"/>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49"/>
      <c r="K3" s="749"/>
      <c r="L3" s="749"/>
      <c r="M3" s="749"/>
      <c r="N3" s="749"/>
      <c r="O3" s="749"/>
      <c r="P3" s="749"/>
      <c r="Q3" s="749" t="s">
        <v>70</v>
      </c>
      <c r="R3" s="413"/>
      <c r="S3" s="413"/>
    </row>
    <row r="4" spans="1:19" ht="13.5" customHeight="1" thickBot="1" x14ac:dyDescent="0.25">
      <c r="A4" s="403"/>
      <c r="B4" s="466"/>
      <c r="C4" s="1568" t="s">
        <v>128</v>
      </c>
      <c r="D4" s="1569"/>
      <c r="E4" s="1569"/>
      <c r="F4" s="1569"/>
      <c r="G4" s="1569"/>
      <c r="H4" s="1569"/>
      <c r="I4" s="1569"/>
      <c r="J4" s="1569"/>
      <c r="K4" s="1569"/>
      <c r="L4" s="1569"/>
      <c r="M4" s="1569"/>
      <c r="N4" s="1569"/>
      <c r="O4" s="1569"/>
      <c r="P4" s="1569"/>
      <c r="Q4" s="1570"/>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571" t="s">
        <v>127</v>
      </c>
      <c r="D6" s="1572"/>
      <c r="E6" s="1572"/>
      <c r="F6" s="1572"/>
      <c r="G6" s="1572"/>
      <c r="H6" s="1572"/>
      <c r="I6" s="1572"/>
      <c r="J6" s="1572"/>
      <c r="K6" s="1572"/>
      <c r="L6" s="1572"/>
      <c r="M6" s="1572"/>
      <c r="N6" s="1572"/>
      <c r="O6" s="1572"/>
      <c r="P6" s="1572"/>
      <c r="Q6" s="1573"/>
      <c r="R6" s="413"/>
      <c r="S6" s="413"/>
    </row>
    <row r="7" spans="1:19" ht="2.25" customHeight="1" x14ac:dyDescent="0.2">
      <c r="A7" s="403"/>
      <c r="B7" s="466"/>
      <c r="C7" s="1574" t="s">
        <v>78</v>
      </c>
      <c r="D7" s="1574"/>
      <c r="E7" s="420"/>
      <c r="F7" s="420"/>
      <c r="G7" s="1576">
        <v>2014</v>
      </c>
      <c r="H7" s="1576"/>
      <c r="I7" s="1576"/>
      <c r="J7" s="1576"/>
      <c r="K7" s="1576"/>
      <c r="L7" s="1576"/>
      <c r="M7" s="1576"/>
      <c r="N7" s="1576"/>
      <c r="O7" s="1576"/>
      <c r="P7" s="1576"/>
      <c r="Q7" s="1576"/>
      <c r="R7" s="413"/>
      <c r="S7" s="413"/>
    </row>
    <row r="8" spans="1:19" ht="11.25" customHeight="1" x14ac:dyDescent="0.2">
      <c r="A8" s="403"/>
      <c r="B8" s="466"/>
      <c r="C8" s="1575"/>
      <c r="D8" s="1575"/>
      <c r="E8" s="1578">
        <v>2017</v>
      </c>
      <c r="F8" s="1578"/>
      <c r="G8" s="1578"/>
      <c r="H8" s="1578"/>
      <c r="I8" s="1578"/>
      <c r="J8" s="1578"/>
      <c r="K8" s="1578"/>
      <c r="L8" s="1579">
        <v>2018</v>
      </c>
      <c r="M8" s="1578"/>
      <c r="N8" s="1578"/>
      <c r="O8" s="1578"/>
      <c r="P8" s="1578"/>
      <c r="Q8" s="1578"/>
      <c r="R8" s="413"/>
      <c r="S8" s="413"/>
    </row>
    <row r="9" spans="1:19" ht="11.25" customHeight="1" x14ac:dyDescent="0.2">
      <c r="A9" s="403"/>
      <c r="B9" s="466"/>
      <c r="C9" s="418"/>
      <c r="D9" s="418"/>
      <c r="E9" s="827" t="s">
        <v>100</v>
      </c>
      <c r="F9" s="827" t="s">
        <v>99</v>
      </c>
      <c r="G9" s="981" t="s">
        <v>98</v>
      </c>
      <c r="H9" s="827" t="s">
        <v>97</v>
      </c>
      <c r="I9" s="827" t="s">
        <v>96</v>
      </c>
      <c r="J9" s="827" t="s">
        <v>95</v>
      </c>
      <c r="K9" s="827" t="s">
        <v>94</v>
      </c>
      <c r="L9" s="827" t="s">
        <v>93</v>
      </c>
      <c r="M9" s="827" t="s">
        <v>104</v>
      </c>
      <c r="N9" s="827" t="s">
        <v>103</v>
      </c>
      <c r="O9" s="981" t="s">
        <v>102</v>
      </c>
      <c r="P9" s="827" t="s">
        <v>101</v>
      </c>
      <c r="Q9" s="827" t="s">
        <v>100</v>
      </c>
      <c r="R9" s="523"/>
      <c r="S9" s="413"/>
    </row>
    <row r="10" spans="1:19" s="482" customFormat="1" ht="16.5" customHeight="1" x14ac:dyDescent="0.2">
      <c r="A10" s="478"/>
      <c r="B10" s="479"/>
      <c r="C10" s="1498" t="s">
        <v>105</v>
      </c>
      <c r="D10" s="1498"/>
      <c r="E10" s="480">
        <v>48</v>
      </c>
      <c r="F10" s="480">
        <v>31</v>
      </c>
      <c r="G10" s="480">
        <v>26</v>
      </c>
      <c r="H10" s="480">
        <v>21</v>
      </c>
      <c r="I10" s="480">
        <v>36</v>
      </c>
      <c r="J10" s="480">
        <v>36</v>
      </c>
      <c r="K10" s="480">
        <v>10</v>
      </c>
      <c r="L10" s="480">
        <f t="shared" ref="L10:O10" si="0">SUM(L11:L17)</f>
        <v>14</v>
      </c>
      <c r="M10" s="480">
        <f t="shared" si="0"/>
        <v>3</v>
      </c>
      <c r="N10" s="480">
        <f t="shared" si="0"/>
        <v>26</v>
      </c>
      <c r="O10" s="480">
        <f t="shared" si="0"/>
        <v>27</v>
      </c>
      <c r="P10" s="480">
        <f>SUM(P11:P17)</f>
        <v>40</v>
      </c>
      <c r="Q10" s="480">
        <f>SUM(Q11:Q17)</f>
        <v>39</v>
      </c>
      <c r="R10" s="480"/>
      <c r="S10" s="481"/>
    </row>
    <row r="11" spans="1:19" s="486" customFormat="1" ht="10.5" customHeight="1" x14ac:dyDescent="0.2">
      <c r="A11" s="483"/>
      <c r="B11" s="484"/>
      <c r="C11" s="927"/>
      <c r="D11" s="570" t="s">
        <v>241</v>
      </c>
      <c r="E11" s="976">
        <v>18</v>
      </c>
      <c r="F11" s="976">
        <v>11</v>
      </c>
      <c r="G11" s="976">
        <v>11</v>
      </c>
      <c r="H11" s="976">
        <v>5</v>
      </c>
      <c r="I11" s="976">
        <v>10</v>
      </c>
      <c r="J11" s="976">
        <v>5</v>
      </c>
      <c r="K11" s="976">
        <v>3</v>
      </c>
      <c r="L11" s="976">
        <v>1</v>
      </c>
      <c r="M11" s="976">
        <v>2</v>
      </c>
      <c r="N11" s="976">
        <v>12</v>
      </c>
      <c r="O11" s="976">
        <v>12</v>
      </c>
      <c r="P11" s="976">
        <v>14</v>
      </c>
      <c r="Q11" s="976">
        <v>13</v>
      </c>
      <c r="R11" s="523"/>
      <c r="S11" s="462"/>
    </row>
    <row r="12" spans="1:19" s="486" customFormat="1" ht="10.5" customHeight="1" x14ac:dyDescent="0.2">
      <c r="A12" s="483"/>
      <c r="B12" s="484"/>
      <c r="C12" s="927"/>
      <c r="D12" s="570" t="s">
        <v>242</v>
      </c>
      <c r="E12" s="976">
        <v>2</v>
      </c>
      <c r="F12" s="976">
        <v>1</v>
      </c>
      <c r="G12" s="976">
        <v>3</v>
      </c>
      <c r="H12" s="976">
        <v>4</v>
      </c>
      <c r="I12" s="976">
        <v>2</v>
      </c>
      <c r="J12" s="976" t="s">
        <v>9</v>
      </c>
      <c r="K12" s="976" t="s">
        <v>9</v>
      </c>
      <c r="L12" s="976">
        <v>1</v>
      </c>
      <c r="M12" s="976" t="s">
        <v>9</v>
      </c>
      <c r="N12" s="976">
        <v>2</v>
      </c>
      <c r="O12" s="976">
        <v>1</v>
      </c>
      <c r="P12" s="976">
        <v>1</v>
      </c>
      <c r="Q12" s="976">
        <v>7</v>
      </c>
      <c r="R12" s="523"/>
      <c r="S12" s="462"/>
    </row>
    <row r="13" spans="1:19" s="939" customFormat="1" ht="10.5" customHeight="1" x14ac:dyDescent="0.2">
      <c r="A13" s="971"/>
      <c r="B13" s="972"/>
      <c r="C13" s="970"/>
      <c r="D13" s="570" t="s">
        <v>243</v>
      </c>
      <c r="E13" s="976">
        <v>18</v>
      </c>
      <c r="F13" s="976">
        <v>10</v>
      </c>
      <c r="G13" s="976">
        <v>9</v>
      </c>
      <c r="H13" s="976">
        <v>5</v>
      </c>
      <c r="I13" s="976">
        <v>9</v>
      </c>
      <c r="J13" s="976">
        <v>8</v>
      </c>
      <c r="K13" s="976">
        <v>3</v>
      </c>
      <c r="L13" s="976">
        <v>7</v>
      </c>
      <c r="M13" s="976" t="s">
        <v>9</v>
      </c>
      <c r="N13" s="976">
        <v>9</v>
      </c>
      <c r="O13" s="976">
        <v>8</v>
      </c>
      <c r="P13" s="976">
        <v>15</v>
      </c>
      <c r="Q13" s="976">
        <v>7</v>
      </c>
      <c r="R13" s="770"/>
      <c r="S13" s="973"/>
    </row>
    <row r="14" spans="1:19" s="486" customFormat="1" ht="12" customHeight="1" x14ac:dyDescent="0.2">
      <c r="A14" s="483"/>
      <c r="B14" s="484"/>
      <c r="C14" s="927"/>
      <c r="D14" s="570" t="s">
        <v>244</v>
      </c>
      <c r="E14" s="976">
        <v>8</v>
      </c>
      <c r="F14" s="976">
        <v>1</v>
      </c>
      <c r="G14" s="976">
        <v>2</v>
      </c>
      <c r="H14" s="976">
        <v>1</v>
      </c>
      <c r="I14" s="976" t="s">
        <v>9</v>
      </c>
      <c r="J14" s="976">
        <v>2</v>
      </c>
      <c r="K14" s="976" t="s">
        <v>9</v>
      </c>
      <c r="L14" s="976">
        <v>1</v>
      </c>
      <c r="M14" s="976" t="s">
        <v>9</v>
      </c>
      <c r="N14" s="976">
        <v>1</v>
      </c>
      <c r="O14" s="976" t="s">
        <v>9</v>
      </c>
      <c r="P14" s="976" t="s">
        <v>9</v>
      </c>
      <c r="Q14" s="976" t="s">
        <v>9</v>
      </c>
      <c r="R14" s="485"/>
      <c r="S14" s="462"/>
    </row>
    <row r="15" spans="1:19" s="486" customFormat="1" ht="10.5" customHeight="1" x14ac:dyDescent="0.2">
      <c r="A15" s="483"/>
      <c r="B15" s="484"/>
      <c r="C15" s="927"/>
      <c r="D15" s="570" t="s">
        <v>510</v>
      </c>
      <c r="E15" s="976" t="s">
        <v>9</v>
      </c>
      <c r="F15" s="976" t="s">
        <v>9</v>
      </c>
      <c r="G15" s="976" t="s">
        <v>9</v>
      </c>
      <c r="H15" s="976" t="s">
        <v>9</v>
      </c>
      <c r="I15" s="976" t="s">
        <v>9</v>
      </c>
      <c r="J15" s="976" t="s">
        <v>9</v>
      </c>
      <c r="K15" s="976" t="s">
        <v>9</v>
      </c>
      <c r="L15" s="976" t="s">
        <v>9</v>
      </c>
      <c r="M15" s="976" t="s">
        <v>9</v>
      </c>
      <c r="N15" s="976">
        <v>1</v>
      </c>
      <c r="O15" s="976" t="s">
        <v>9</v>
      </c>
      <c r="P15" s="976" t="s">
        <v>9</v>
      </c>
      <c r="Q15" s="976" t="s">
        <v>9</v>
      </c>
      <c r="R15" s="485"/>
      <c r="S15" s="462"/>
    </row>
    <row r="16" spans="1:19" s="486" customFormat="1" ht="10.5" customHeight="1" x14ac:dyDescent="0.2">
      <c r="A16" s="483"/>
      <c r="B16" s="484"/>
      <c r="C16" s="927"/>
      <c r="D16" s="570" t="s">
        <v>246</v>
      </c>
      <c r="E16" s="976" t="s">
        <v>9</v>
      </c>
      <c r="F16" s="976" t="s">
        <v>9</v>
      </c>
      <c r="G16" s="976" t="s">
        <v>9</v>
      </c>
      <c r="H16" s="976" t="s">
        <v>9</v>
      </c>
      <c r="I16" s="976" t="s">
        <v>9</v>
      </c>
      <c r="J16" s="976" t="s">
        <v>9</v>
      </c>
      <c r="K16" s="976" t="s">
        <v>9</v>
      </c>
      <c r="L16" s="976" t="s">
        <v>9</v>
      </c>
      <c r="M16" s="976" t="s">
        <v>9</v>
      </c>
      <c r="N16" s="976" t="s">
        <v>9</v>
      </c>
      <c r="O16" s="976" t="s">
        <v>9</v>
      </c>
      <c r="P16" s="976" t="s">
        <v>9</v>
      </c>
      <c r="Q16" s="976" t="s">
        <v>9</v>
      </c>
      <c r="R16" s="485"/>
      <c r="S16" s="462"/>
    </row>
    <row r="17" spans="1:19" s="486" customFormat="1" ht="12" customHeight="1" x14ac:dyDescent="0.2">
      <c r="A17" s="483"/>
      <c r="B17" s="484"/>
      <c r="C17" s="927"/>
      <c r="D17" s="487" t="s">
        <v>247</v>
      </c>
      <c r="E17" s="976">
        <v>2</v>
      </c>
      <c r="F17" s="976">
        <v>8</v>
      </c>
      <c r="G17" s="976">
        <v>1</v>
      </c>
      <c r="H17" s="976">
        <v>6</v>
      </c>
      <c r="I17" s="976">
        <v>15</v>
      </c>
      <c r="J17" s="976">
        <v>21</v>
      </c>
      <c r="K17" s="976">
        <v>4</v>
      </c>
      <c r="L17" s="976">
        <v>4</v>
      </c>
      <c r="M17" s="976">
        <v>1</v>
      </c>
      <c r="N17" s="976">
        <v>1</v>
      </c>
      <c r="O17" s="976">
        <v>6</v>
      </c>
      <c r="P17" s="976">
        <v>10</v>
      </c>
      <c r="Q17" s="976">
        <v>12</v>
      </c>
      <c r="R17" s="485"/>
      <c r="S17" s="462"/>
    </row>
    <row r="18" spans="1:19" s="482" customFormat="1" ht="14.25" customHeight="1" x14ac:dyDescent="0.2">
      <c r="A18" s="488"/>
      <c r="B18" s="489"/>
      <c r="C18" s="925" t="s">
        <v>295</v>
      </c>
      <c r="D18" s="490"/>
      <c r="E18" s="480">
        <v>23</v>
      </c>
      <c r="F18" s="480">
        <v>16</v>
      </c>
      <c r="G18" s="480">
        <v>12</v>
      </c>
      <c r="H18" s="480">
        <v>12</v>
      </c>
      <c r="I18" s="480">
        <v>13</v>
      </c>
      <c r="J18" s="480">
        <v>5</v>
      </c>
      <c r="K18" s="480">
        <v>6</v>
      </c>
      <c r="L18" s="480">
        <v>5</v>
      </c>
      <c r="M18" s="480">
        <v>2</v>
      </c>
      <c r="N18" s="480">
        <v>17</v>
      </c>
      <c r="O18" s="480">
        <v>13</v>
      </c>
      <c r="P18" s="480">
        <f>21-8</f>
        <v>13</v>
      </c>
      <c r="Q18" s="480">
        <f>+Q10-9</f>
        <v>30</v>
      </c>
      <c r="R18" s="485"/>
      <c r="S18" s="462"/>
    </row>
    <row r="19" spans="1:19" s="494" customFormat="1" ht="14.25" customHeight="1" x14ac:dyDescent="0.2">
      <c r="A19" s="491"/>
      <c r="B19" s="492"/>
      <c r="C19" s="925" t="s">
        <v>296</v>
      </c>
      <c r="D19" s="974"/>
      <c r="E19" s="493">
        <v>59273</v>
      </c>
      <c r="F19" s="493">
        <v>144149</v>
      </c>
      <c r="G19" s="493">
        <v>65184</v>
      </c>
      <c r="H19" s="493">
        <v>94975</v>
      </c>
      <c r="I19" s="493">
        <v>77143</v>
      </c>
      <c r="J19" s="493">
        <v>16768</v>
      </c>
      <c r="K19" s="493">
        <v>206</v>
      </c>
      <c r="L19" s="493">
        <v>6973</v>
      </c>
      <c r="M19" s="493">
        <v>14317</v>
      </c>
      <c r="N19" s="493">
        <v>39593</v>
      </c>
      <c r="O19" s="493">
        <v>38630</v>
      </c>
      <c r="P19" s="493">
        <f>SUM(P22:P41)</f>
        <v>58659</v>
      </c>
      <c r="Q19" s="493">
        <f>SUM(Q22:Q41)</f>
        <v>53317</v>
      </c>
      <c r="R19" s="485"/>
      <c r="S19" s="462"/>
    </row>
    <row r="20" spans="1:19" ht="9.75" customHeight="1" x14ac:dyDescent="0.2">
      <c r="A20" s="403"/>
      <c r="B20" s="466"/>
      <c r="C20" s="1562" t="s">
        <v>126</v>
      </c>
      <c r="D20" s="1562"/>
      <c r="E20" s="976" t="s">
        <v>9</v>
      </c>
      <c r="F20" s="976" t="s">
        <v>9</v>
      </c>
      <c r="G20" s="976" t="s">
        <v>9</v>
      </c>
      <c r="H20" s="976" t="s">
        <v>9</v>
      </c>
      <c r="I20" s="976" t="s">
        <v>9</v>
      </c>
      <c r="J20" s="976" t="s">
        <v>9</v>
      </c>
      <c r="K20" s="976" t="s">
        <v>9</v>
      </c>
      <c r="L20" s="976" t="s">
        <v>9</v>
      </c>
      <c r="M20" s="976" t="s">
        <v>9</v>
      </c>
      <c r="N20" s="976" t="s">
        <v>9</v>
      </c>
      <c r="O20" s="976" t="s">
        <v>9</v>
      </c>
      <c r="P20" s="976" t="s">
        <v>9</v>
      </c>
      <c r="Q20" s="976" t="s">
        <v>9</v>
      </c>
      <c r="R20" s="485"/>
      <c r="S20" s="462"/>
    </row>
    <row r="21" spans="1:19" ht="9.75" customHeight="1" x14ac:dyDescent="0.2">
      <c r="A21" s="403"/>
      <c r="B21" s="466"/>
      <c r="C21" s="1562" t="s">
        <v>125</v>
      </c>
      <c r="D21" s="1562"/>
      <c r="E21" s="976" t="s">
        <v>9</v>
      </c>
      <c r="F21" s="976" t="s">
        <v>9</v>
      </c>
      <c r="G21" s="976" t="s">
        <v>9</v>
      </c>
      <c r="H21" s="976" t="s">
        <v>9</v>
      </c>
      <c r="I21" s="976" t="s">
        <v>9</v>
      </c>
      <c r="J21" s="976" t="s">
        <v>9</v>
      </c>
      <c r="K21" s="976" t="s">
        <v>9</v>
      </c>
      <c r="L21" s="976" t="s">
        <v>9</v>
      </c>
      <c r="M21" s="976" t="s">
        <v>9</v>
      </c>
      <c r="N21" s="976" t="s">
        <v>9</v>
      </c>
      <c r="O21" s="976" t="s">
        <v>9</v>
      </c>
      <c r="P21" s="976" t="s">
        <v>9</v>
      </c>
      <c r="Q21" s="976" t="s">
        <v>9</v>
      </c>
      <c r="R21" s="523"/>
      <c r="S21" s="413"/>
    </row>
    <row r="22" spans="1:19" ht="9.75" customHeight="1" x14ac:dyDescent="0.2">
      <c r="A22" s="403"/>
      <c r="B22" s="466"/>
      <c r="C22" s="1562" t="s">
        <v>124</v>
      </c>
      <c r="D22" s="1562"/>
      <c r="E22" s="976">
        <v>52632</v>
      </c>
      <c r="F22" s="976">
        <v>13513</v>
      </c>
      <c r="G22" s="976">
        <v>13785</v>
      </c>
      <c r="H22" s="976">
        <v>10767</v>
      </c>
      <c r="I22" s="976">
        <v>5308</v>
      </c>
      <c r="J22" s="976" t="s">
        <v>9</v>
      </c>
      <c r="K22" s="976">
        <v>184</v>
      </c>
      <c r="L22" s="976">
        <v>4</v>
      </c>
      <c r="M22" s="1381" t="s">
        <v>9</v>
      </c>
      <c r="N22" s="976">
        <v>36545</v>
      </c>
      <c r="O22" s="976">
        <v>30619</v>
      </c>
      <c r="P22" s="976">
        <v>51938</v>
      </c>
      <c r="Q22" s="976">
        <v>19123</v>
      </c>
      <c r="R22" s="523"/>
      <c r="S22" s="413"/>
    </row>
    <row r="23" spans="1:19" ht="9.75" customHeight="1" x14ac:dyDescent="0.2">
      <c r="A23" s="403"/>
      <c r="B23" s="466"/>
      <c r="C23" s="1562" t="s">
        <v>123</v>
      </c>
      <c r="D23" s="1562"/>
      <c r="E23" s="976" t="s">
        <v>9</v>
      </c>
      <c r="F23" s="976" t="s">
        <v>9</v>
      </c>
      <c r="G23" s="976" t="s">
        <v>9</v>
      </c>
      <c r="H23" s="976">
        <v>605</v>
      </c>
      <c r="I23" s="976" t="s">
        <v>9</v>
      </c>
      <c r="J23" s="976" t="s">
        <v>9</v>
      </c>
      <c r="K23" s="976" t="s">
        <v>9</v>
      </c>
      <c r="L23" s="976" t="s">
        <v>9</v>
      </c>
      <c r="M23" s="976" t="s">
        <v>9</v>
      </c>
      <c r="N23" s="976" t="s">
        <v>9</v>
      </c>
      <c r="O23" s="976" t="s">
        <v>9</v>
      </c>
      <c r="P23" s="976" t="s">
        <v>9</v>
      </c>
      <c r="Q23" s="976" t="s">
        <v>9</v>
      </c>
      <c r="R23" s="523"/>
      <c r="S23" s="413"/>
    </row>
    <row r="24" spans="1:19" ht="9.75" customHeight="1" x14ac:dyDescent="0.2">
      <c r="A24" s="403"/>
      <c r="B24" s="466"/>
      <c r="C24" s="1562" t="s">
        <v>122</v>
      </c>
      <c r="D24" s="1562"/>
      <c r="E24" s="976" t="s">
        <v>9</v>
      </c>
      <c r="F24" s="976" t="s">
        <v>9</v>
      </c>
      <c r="G24" s="976" t="s">
        <v>9</v>
      </c>
      <c r="H24" s="976" t="s">
        <v>9</v>
      </c>
      <c r="I24" s="976" t="s">
        <v>9</v>
      </c>
      <c r="J24" s="976">
        <v>321</v>
      </c>
      <c r="K24" s="976" t="s">
        <v>9</v>
      </c>
      <c r="L24" s="976" t="s">
        <v>9</v>
      </c>
      <c r="M24" s="976" t="s">
        <v>9</v>
      </c>
      <c r="N24" s="976">
        <v>344</v>
      </c>
      <c r="O24" s="976" t="s">
        <v>9</v>
      </c>
      <c r="P24" s="976">
        <v>34</v>
      </c>
      <c r="Q24" s="976" t="s">
        <v>9</v>
      </c>
      <c r="R24" s="523"/>
      <c r="S24" s="413"/>
    </row>
    <row r="25" spans="1:19" ht="9.75" customHeight="1" x14ac:dyDescent="0.2">
      <c r="A25" s="403"/>
      <c r="B25" s="466"/>
      <c r="C25" s="1562" t="s">
        <v>121</v>
      </c>
      <c r="D25" s="1562"/>
      <c r="E25" s="976" t="s">
        <v>9</v>
      </c>
      <c r="F25" s="976">
        <v>104734</v>
      </c>
      <c r="G25" s="976" t="s">
        <v>9</v>
      </c>
      <c r="H25" s="976" t="s">
        <v>9</v>
      </c>
      <c r="I25" s="976" t="s">
        <v>9</v>
      </c>
      <c r="J25" s="976" t="s">
        <v>9</v>
      </c>
      <c r="K25" s="976" t="s">
        <v>9</v>
      </c>
      <c r="L25" s="976" t="s">
        <v>9</v>
      </c>
      <c r="M25" s="976" t="s">
        <v>9</v>
      </c>
      <c r="N25" s="976" t="s">
        <v>9</v>
      </c>
      <c r="O25" s="976" t="s">
        <v>9</v>
      </c>
      <c r="P25" s="976" t="s">
        <v>9</v>
      </c>
      <c r="Q25" s="976" t="s">
        <v>9</v>
      </c>
      <c r="R25" s="523"/>
      <c r="S25" s="413"/>
    </row>
    <row r="26" spans="1:19" ht="9.75" customHeight="1" x14ac:dyDescent="0.2">
      <c r="A26" s="403"/>
      <c r="B26" s="466"/>
      <c r="C26" s="1562" t="s">
        <v>120</v>
      </c>
      <c r="D26" s="1562"/>
      <c r="E26" s="976">
        <v>2731</v>
      </c>
      <c r="F26" s="976">
        <v>11273</v>
      </c>
      <c r="G26" s="976">
        <v>3366</v>
      </c>
      <c r="H26" s="976">
        <v>2003</v>
      </c>
      <c r="I26" s="976">
        <v>41</v>
      </c>
      <c r="J26" s="976">
        <v>1814</v>
      </c>
      <c r="K26" s="976" t="s">
        <v>9</v>
      </c>
      <c r="L26" s="976" t="s">
        <v>9</v>
      </c>
      <c r="M26" s="976">
        <v>14317</v>
      </c>
      <c r="N26" s="976">
        <v>1705</v>
      </c>
      <c r="O26" s="976">
        <v>7488</v>
      </c>
      <c r="P26" s="976">
        <v>4442</v>
      </c>
      <c r="Q26" s="976">
        <v>6673</v>
      </c>
      <c r="R26" s="523"/>
      <c r="S26" s="413"/>
    </row>
    <row r="27" spans="1:19" ht="9.75" customHeight="1" x14ac:dyDescent="0.2">
      <c r="A27" s="403"/>
      <c r="B27" s="466"/>
      <c r="C27" s="1562" t="s">
        <v>119</v>
      </c>
      <c r="D27" s="1562"/>
      <c r="E27" s="976">
        <v>282</v>
      </c>
      <c r="F27" s="976">
        <v>13050</v>
      </c>
      <c r="G27" s="976">
        <v>96</v>
      </c>
      <c r="H27" s="976">
        <v>79</v>
      </c>
      <c r="I27" s="976">
        <v>51</v>
      </c>
      <c r="J27" s="976" t="s">
        <v>9</v>
      </c>
      <c r="K27" s="976" t="s">
        <v>9</v>
      </c>
      <c r="L27" s="976">
        <v>1169</v>
      </c>
      <c r="M27" s="976" t="s">
        <v>9</v>
      </c>
      <c r="N27" s="976">
        <v>95</v>
      </c>
      <c r="O27" s="976">
        <v>507</v>
      </c>
      <c r="P27" s="976">
        <v>220</v>
      </c>
      <c r="Q27" s="976">
        <v>5858</v>
      </c>
      <c r="R27" s="523"/>
      <c r="S27" s="413"/>
    </row>
    <row r="28" spans="1:19" ht="9.75" customHeight="1" x14ac:dyDescent="0.2">
      <c r="A28" s="403"/>
      <c r="B28" s="466"/>
      <c r="C28" s="1562" t="s">
        <v>118</v>
      </c>
      <c r="D28" s="1562"/>
      <c r="E28" s="976" t="s">
        <v>9</v>
      </c>
      <c r="F28" s="976">
        <v>82</v>
      </c>
      <c r="G28" s="976">
        <v>47937</v>
      </c>
      <c r="H28" s="976">
        <v>42444</v>
      </c>
      <c r="I28" s="976" t="s">
        <v>9</v>
      </c>
      <c r="J28" s="976" t="s">
        <v>9</v>
      </c>
      <c r="K28" s="976" t="s">
        <v>9</v>
      </c>
      <c r="L28" s="976" t="s">
        <v>9</v>
      </c>
      <c r="M28" s="976" t="s">
        <v>9</v>
      </c>
      <c r="N28" s="976" t="s">
        <v>9</v>
      </c>
      <c r="O28" s="976" t="s">
        <v>9</v>
      </c>
      <c r="P28" s="976" t="s">
        <v>9</v>
      </c>
      <c r="Q28" s="976">
        <v>26</v>
      </c>
      <c r="R28" s="523"/>
      <c r="S28" s="413"/>
    </row>
    <row r="29" spans="1:19" ht="9.75" customHeight="1" x14ac:dyDescent="0.2">
      <c r="A29" s="403"/>
      <c r="B29" s="466"/>
      <c r="C29" s="1562" t="s">
        <v>117</v>
      </c>
      <c r="D29" s="1562"/>
      <c r="E29" s="976" t="s">
        <v>9</v>
      </c>
      <c r="F29" s="976" t="s">
        <v>9</v>
      </c>
      <c r="G29" s="976" t="s">
        <v>9</v>
      </c>
      <c r="H29" s="976" t="s">
        <v>9</v>
      </c>
      <c r="I29" s="976" t="s">
        <v>9</v>
      </c>
      <c r="J29" s="976" t="s">
        <v>9</v>
      </c>
      <c r="K29" s="976" t="s">
        <v>9</v>
      </c>
      <c r="L29" s="976" t="s">
        <v>9</v>
      </c>
      <c r="M29" s="976" t="s">
        <v>9</v>
      </c>
      <c r="N29" s="976" t="s">
        <v>9</v>
      </c>
      <c r="O29" s="976" t="s">
        <v>9</v>
      </c>
      <c r="P29" s="976" t="s">
        <v>9</v>
      </c>
      <c r="Q29" s="976" t="s">
        <v>9</v>
      </c>
      <c r="R29" s="523"/>
      <c r="S29" s="413"/>
    </row>
    <row r="30" spans="1:19" ht="9.75" customHeight="1" x14ac:dyDescent="0.2">
      <c r="A30" s="403"/>
      <c r="B30" s="466"/>
      <c r="C30" s="1562" t="s">
        <v>116</v>
      </c>
      <c r="D30" s="1562"/>
      <c r="E30" s="976" t="s">
        <v>9</v>
      </c>
      <c r="F30" s="976" t="s">
        <v>9</v>
      </c>
      <c r="G30" s="976" t="s">
        <v>9</v>
      </c>
      <c r="H30" s="976">
        <v>1225</v>
      </c>
      <c r="I30" s="976" t="s">
        <v>9</v>
      </c>
      <c r="J30" s="976" t="s">
        <v>9</v>
      </c>
      <c r="K30" s="976">
        <v>22</v>
      </c>
      <c r="L30" s="976">
        <v>5800</v>
      </c>
      <c r="M30" s="976" t="s">
        <v>9</v>
      </c>
      <c r="N30" s="976" t="s">
        <v>9</v>
      </c>
      <c r="O30" s="976" t="s">
        <v>9</v>
      </c>
      <c r="P30" s="976" t="s">
        <v>9</v>
      </c>
      <c r="Q30" s="976" t="s">
        <v>9</v>
      </c>
      <c r="R30" s="523"/>
      <c r="S30" s="413"/>
    </row>
    <row r="31" spans="1:19" ht="9.75" customHeight="1" x14ac:dyDescent="0.2">
      <c r="A31" s="403"/>
      <c r="B31" s="466"/>
      <c r="C31" s="1563" t="s">
        <v>430</v>
      </c>
      <c r="D31" s="1563"/>
      <c r="E31" s="976" t="s">
        <v>9</v>
      </c>
      <c r="F31" s="976" t="s">
        <v>9</v>
      </c>
      <c r="G31" s="976" t="s">
        <v>9</v>
      </c>
      <c r="H31" s="976" t="s">
        <v>9</v>
      </c>
      <c r="I31" s="976" t="s">
        <v>9</v>
      </c>
      <c r="J31" s="976" t="s">
        <v>9</v>
      </c>
      <c r="K31" s="976" t="s">
        <v>9</v>
      </c>
      <c r="L31" s="976" t="s">
        <v>9</v>
      </c>
      <c r="M31" s="976" t="s">
        <v>9</v>
      </c>
      <c r="N31" s="976" t="s">
        <v>9</v>
      </c>
      <c r="O31" s="976" t="s">
        <v>9</v>
      </c>
      <c r="P31" s="976" t="s">
        <v>9</v>
      </c>
      <c r="Q31" s="976" t="s">
        <v>9</v>
      </c>
      <c r="R31" s="495"/>
      <c r="S31" s="413"/>
    </row>
    <row r="32" spans="1:19" ht="9.75" customHeight="1" x14ac:dyDescent="0.2">
      <c r="A32" s="403"/>
      <c r="B32" s="466"/>
      <c r="C32" s="1562" t="s">
        <v>115</v>
      </c>
      <c r="D32" s="1562"/>
      <c r="E32" s="976" t="s">
        <v>9</v>
      </c>
      <c r="F32" s="976">
        <v>1497</v>
      </c>
      <c r="G32" s="976" t="s">
        <v>9</v>
      </c>
      <c r="H32" s="976" t="s">
        <v>9</v>
      </c>
      <c r="I32" s="976" t="s">
        <v>9</v>
      </c>
      <c r="J32" s="976" t="s">
        <v>9</v>
      </c>
      <c r="K32" s="976" t="s">
        <v>9</v>
      </c>
      <c r="L32" s="976" t="s">
        <v>9</v>
      </c>
      <c r="M32" s="976" t="s">
        <v>9</v>
      </c>
      <c r="N32" s="976" t="s">
        <v>9</v>
      </c>
      <c r="O32" s="976" t="s">
        <v>9</v>
      </c>
      <c r="P32" s="976">
        <v>1493</v>
      </c>
      <c r="Q32" s="976" t="s">
        <v>9</v>
      </c>
      <c r="R32" s="495"/>
      <c r="S32" s="413"/>
    </row>
    <row r="33" spans="1:19" ht="9.75" customHeight="1" x14ac:dyDescent="0.2">
      <c r="A33" s="403"/>
      <c r="B33" s="466"/>
      <c r="C33" s="1562" t="s">
        <v>114</v>
      </c>
      <c r="D33" s="1562"/>
      <c r="E33" s="976" t="s">
        <v>9</v>
      </c>
      <c r="F33" s="976" t="s">
        <v>9</v>
      </c>
      <c r="G33" s="976" t="s">
        <v>9</v>
      </c>
      <c r="H33" s="976" t="s">
        <v>9</v>
      </c>
      <c r="I33" s="976">
        <v>19115</v>
      </c>
      <c r="J33" s="976">
        <v>6461</v>
      </c>
      <c r="K33" s="976" t="s">
        <v>9</v>
      </c>
      <c r="L33" s="976" t="s">
        <v>9</v>
      </c>
      <c r="M33" s="976" t="s">
        <v>9</v>
      </c>
      <c r="N33" s="976" t="s">
        <v>9</v>
      </c>
      <c r="O33" s="976" t="s">
        <v>9</v>
      </c>
      <c r="P33" s="976">
        <v>322</v>
      </c>
      <c r="Q33" s="976" t="s">
        <v>9</v>
      </c>
      <c r="R33" s="495"/>
      <c r="S33" s="413"/>
    </row>
    <row r="34" spans="1:19" ht="9.75" customHeight="1" x14ac:dyDescent="0.2">
      <c r="A34" s="403">
        <v>4661</v>
      </c>
      <c r="B34" s="466"/>
      <c r="C34" s="1566" t="s">
        <v>113</v>
      </c>
      <c r="D34" s="1566"/>
      <c r="E34" s="976" t="s">
        <v>9</v>
      </c>
      <c r="F34" s="976" t="s">
        <v>9</v>
      </c>
      <c r="G34" s="976" t="s">
        <v>9</v>
      </c>
      <c r="H34" s="976" t="s">
        <v>9</v>
      </c>
      <c r="I34" s="976" t="s">
        <v>9</v>
      </c>
      <c r="J34" s="976" t="s">
        <v>9</v>
      </c>
      <c r="K34" s="976" t="s">
        <v>9</v>
      </c>
      <c r="L34" s="976" t="s">
        <v>9</v>
      </c>
      <c r="M34" s="976" t="s">
        <v>9</v>
      </c>
      <c r="N34" s="976" t="s">
        <v>9</v>
      </c>
      <c r="O34" s="976" t="s">
        <v>9</v>
      </c>
      <c r="P34" s="976" t="s">
        <v>9</v>
      </c>
      <c r="Q34" s="976" t="s">
        <v>9</v>
      </c>
      <c r="R34" s="495"/>
      <c r="S34" s="413"/>
    </row>
    <row r="35" spans="1:19" ht="9.75" customHeight="1" x14ac:dyDescent="0.2">
      <c r="A35" s="403"/>
      <c r="B35" s="466"/>
      <c r="C35" s="1562" t="s">
        <v>112</v>
      </c>
      <c r="D35" s="1562"/>
      <c r="E35" s="976">
        <v>20</v>
      </c>
      <c r="F35" s="976" t="s">
        <v>9</v>
      </c>
      <c r="G35" s="976" t="s">
        <v>9</v>
      </c>
      <c r="H35" s="976" t="s">
        <v>9</v>
      </c>
      <c r="I35" s="976" t="s">
        <v>9</v>
      </c>
      <c r="J35" s="976" t="s">
        <v>9</v>
      </c>
      <c r="K35" s="976" t="s">
        <v>9</v>
      </c>
      <c r="L35" s="976" t="s">
        <v>9</v>
      </c>
      <c r="M35" s="976" t="s">
        <v>9</v>
      </c>
      <c r="N35" s="976" t="s">
        <v>9</v>
      </c>
      <c r="O35" s="976">
        <v>16</v>
      </c>
      <c r="P35" s="976">
        <v>88</v>
      </c>
      <c r="Q35" s="976" t="s">
        <v>9</v>
      </c>
      <c r="R35" s="495"/>
      <c r="S35" s="413"/>
    </row>
    <row r="36" spans="1:19" ht="9.75" customHeight="1" x14ac:dyDescent="0.2">
      <c r="A36" s="403"/>
      <c r="B36" s="466"/>
      <c r="C36" s="1562" t="s">
        <v>111</v>
      </c>
      <c r="D36" s="1562"/>
      <c r="E36" s="976" t="s">
        <v>9</v>
      </c>
      <c r="F36" s="976" t="s">
        <v>9</v>
      </c>
      <c r="G36" s="976" t="s">
        <v>9</v>
      </c>
      <c r="H36" s="976">
        <v>37852</v>
      </c>
      <c r="I36" s="976">
        <v>52628</v>
      </c>
      <c r="J36" s="976">
        <v>7726</v>
      </c>
      <c r="K36" s="976" t="s">
        <v>9</v>
      </c>
      <c r="L36" s="976" t="s">
        <v>9</v>
      </c>
      <c r="M36" s="976" t="s">
        <v>9</v>
      </c>
      <c r="N36" s="976">
        <v>904</v>
      </c>
      <c r="O36" s="976" t="s">
        <v>9</v>
      </c>
      <c r="P36" s="976" t="s">
        <v>9</v>
      </c>
      <c r="Q36" s="976">
        <v>21637</v>
      </c>
      <c r="R36" s="495"/>
      <c r="S36" s="413"/>
    </row>
    <row r="37" spans="1:19" ht="9.75" customHeight="1" x14ac:dyDescent="0.2">
      <c r="A37" s="403"/>
      <c r="B37" s="466"/>
      <c r="C37" s="1562" t="s">
        <v>283</v>
      </c>
      <c r="D37" s="1562"/>
      <c r="E37" s="976" t="s">
        <v>9</v>
      </c>
      <c r="F37" s="976" t="s">
        <v>9</v>
      </c>
      <c r="G37" s="976" t="s">
        <v>9</v>
      </c>
      <c r="H37" s="976" t="s">
        <v>9</v>
      </c>
      <c r="I37" s="976" t="s">
        <v>9</v>
      </c>
      <c r="J37" s="976" t="s">
        <v>9</v>
      </c>
      <c r="K37" s="976" t="s">
        <v>9</v>
      </c>
      <c r="L37" s="976" t="s">
        <v>9</v>
      </c>
      <c r="M37" s="976" t="s">
        <v>9</v>
      </c>
      <c r="N37" s="976" t="s">
        <v>9</v>
      </c>
      <c r="O37" s="976" t="s">
        <v>9</v>
      </c>
      <c r="P37" s="976">
        <v>122</v>
      </c>
      <c r="Q37" s="976" t="s">
        <v>9</v>
      </c>
      <c r="R37" s="523"/>
      <c r="S37" s="413"/>
    </row>
    <row r="38" spans="1:19" ht="9.75" customHeight="1" x14ac:dyDescent="0.2">
      <c r="A38" s="403"/>
      <c r="B38" s="466"/>
      <c r="C38" s="1562" t="s">
        <v>110</v>
      </c>
      <c r="D38" s="1562"/>
      <c r="E38" s="976">
        <v>3608</v>
      </c>
      <c r="F38" s="976" t="s">
        <v>9</v>
      </c>
      <c r="G38" s="976" t="s">
        <v>9</v>
      </c>
      <c r="H38" s="976" t="s">
        <v>9</v>
      </c>
      <c r="I38" s="976" t="s">
        <v>9</v>
      </c>
      <c r="J38" s="976">
        <v>446</v>
      </c>
      <c r="K38" s="976" t="s">
        <v>9</v>
      </c>
      <c r="L38" s="976" t="s">
        <v>9</v>
      </c>
      <c r="M38" s="976" t="s">
        <v>9</v>
      </c>
      <c r="N38" s="976" t="s">
        <v>9</v>
      </c>
      <c r="O38" s="976" t="s">
        <v>9</v>
      </c>
      <c r="P38" s="976" t="s">
        <v>9</v>
      </c>
      <c r="Q38" s="976" t="s">
        <v>9</v>
      </c>
      <c r="R38" s="523"/>
      <c r="S38" s="413"/>
    </row>
    <row r="39" spans="1:19" ht="9.75" customHeight="1" x14ac:dyDescent="0.2">
      <c r="A39" s="403"/>
      <c r="B39" s="466"/>
      <c r="C39" s="1562" t="s">
        <v>109</v>
      </c>
      <c r="D39" s="1562"/>
      <c r="E39" s="976" t="s">
        <v>9</v>
      </c>
      <c r="F39" s="976" t="s">
        <v>9</v>
      </c>
      <c r="G39" s="976" t="s">
        <v>9</v>
      </c>
      <c r="H39" s="976" t="s">
        <v>9</v>
      </c>
      <c r="I39" s="976" t="s">
        <v>9</v>
      </c>
      <c r="J39" s="976" t="s">
        <v>9</v>
      </c>
      <c r="K39" s="976" t="s">
        <v>9</v>
      </c>
      <c r="L39" s="976" t="s">
        <v>9</v>
      </c>
      <c r="M39" s="976" t="s">
        <v>9</v>
      </c>
      <c r="N39" s="976" t="s">
        <v>9</v>
      </c>
      <c r="O39" s="976" t="s">
        <v>9</v>
      </c>
      <c r="P39" s="976" t="s">
        <v>9</v>
      </c>
      <c r="Q39" s="976" t="s">
        <v>9</v>
      </c>
      <c r="R39" s="523"/>
      <c r="S39" s="413"/>
    </row>
    <row r="40" spans="1:19" s="486" customFormat="1" ht="9.75" customHeight="1" x14ac:dyDescent="0.2">
      <c r="A40" s="483"/>
      <c r="B40" s="484"/>
      <c r="C40" s="1562" t="s">
        <v>108</v>
      </c>
      <c r="D40" s="1562"/>
      <c r="E40" s="976" t="s">
        <v>9</v>
      </c>
      <c r="F40" s="976" t="s">
        <v>9</v>
      </c>
      <c r="G40" s="976" t="s">
        <v>9</v>
      </c>
      <c r="H40" s="976" t="s">
        <v>9</v>
      </c>
      <c r="I40" s="976" t="s">
        <v>9</v>
      </c>
      <c r="J40" s="976" t="s">
        <v>9</v>
      </c>
      <c r="K40" s="976" t="s">
        <v>9</v>
      </c>
      <c r="L40" s="976" t="s">
        <v>9</v>
      </c>
      <c r="M40" s="976" t="s">
        <v>9</v>
      </c>
      <c r="N40" s="976" t="s">
        <v>9</v>
      </c>
      <c r="O40" s="976" t="s">
        <v>9</v>
      </c>
      <c r="P40" s="976" t="s">
        <v>9</v>
      </c>
      <c r="Q40" s="976" t="s">
        <v>9</v>
      </c>
      <c r="R40" s="523"/>
      <c r="S40" s="462"/>
    </row>
    <row r="41" spans="1:19" s="486" customFormat="1" ht="9.75" customHeight="1" x14ac:dyDescent="0.2">
      <c r="A41" s="483"/>
      <c r="B41" s="484"/>
      <c r="C41" s="1580" t="s">
        <v>107</v>
      </c>
      <c r="D41" s="1580"/>
      <c r="E41" s="976" t="s">
        <v>9</v>
      </c>
      <c r="F41" s="976" t="s">
        <v>9</v>
      </c>
      <c r="G41" s="976" t="s">
        <v>9</v>
      </c>
      <c r="H41" s="976" t="s">
        <v>9</v>
      </c>
      <c r="I41" s="976" t="s">
        <v>9</v>
      </c>
      <c r="J41" s="976" t="s">
        <v>9</v>
      </c>
      <c r="K41" s="976" t="s">
        <v>9</v>
      </c>
      <c r="L41" s="976" t="s">
        <v>9</v>
      </c>
      <c r="M41" s="976" t="s">
        <v>9</v>
      </c>
      <c r="N41" s="976" t="s">
        <v>9</v>
      </c>
      <c r="O41" s="976" t="s">
        <v>9</v>
      </c>
      <c r="P41" s="976" t="s">
        <v>9</v>
      </c>
      <c r="Q41" s="976" t="s">
        <v>9</v>
      </c>
      <c r="R41" s="523"/>
      <c r="S41" s="462"/>
    </row>
    <row r="42" spans="1:19" s="417" customFormat="1" ht="30" customHeight="1" x14ac:dyDescent="0.2">
      <c r="A42" s="415"/>
      <c r="B42" s="567"/>
      <c r="C42" s="1581" t="s">
        <v>475</v>
      </c>
      <c r="D42" s="1581"/>
      <c r="E42" s="1581"/>
      <c r="F42" s="1581"/>
      <c r="G42" s="1581"/>
      <c r="H42" s="1581"/>
      <c r="I42" s="1581"/>
      <c r="J42" s="1581"/>
      <c r="K42" s="1581"/>
      <c r="L42" s="1581"/>
      <c r="M42" s="1581"/>
      <c r="N42" s="1581"/>
      <c r="O42" s="1581"/>
      <c r="P42" s="1581"/>
      <c r="Q42" s="1581"/>
      <c r="R42" s="621"/>
      <c r="S42" s="416"/>
    </row>
    <row r="43" spans="1:19" ht="13.5" customHeight="1" x14ac:dyDescent="0.2">
      <c r="A43" s="403"/>
      <c r="B43" s="466"/>
      <c r="C43" s="1571" t="s">
        <v>178</v>
      </c>
      <c r="D43" s="1572"/>
      <c r="E43" s="1572"/>
      <c r="F43" s="1572"/>
      <c r="G43" s="1572"/>
      <c r="H43" s="1572"/>
      <c r="I43" s="1572"/>
      <c r="J43" s="1572"/>
      <c r="K43" s="1572"/>
      <c r="L43" s="1572"/>
      <c r="M43" s="1572"/>
      <c r="N43" s="1572"/>
      <c r="O43" s="1572"/>
      <c r="P43" s="1572"/>
      <c r="Q43" s="1573"/>
      <c r="R43" s="413"/>
      <c r="S43" s="413"/>
    </row>
    <row r="44" spans="1:19" s="511" customFormat="1" ht="2.25" customHeight="1" x14ac:dyDescent="0.2">
      <c r="A44" s="508"/>
      <c r="B44" s="509"/>
      <c r="C44" s="1564" t="s">
        <v>78</v>
      </c>
      <c r="D44" s="1564"/>
      <c r="E44" s="851"/>
      <c r="F44" s="851"/>
      <c r="G44" s="851"/>
      <c r="H44" s="851"/>
      <c r="I44" s="851"/>
      <c r="J44" s="851"/>
      <c r="K44" s="851"/>
      <c r="L44" s="851"/>
      <c r="M44" s="851"/>
      <c r="N44" s="851"/>
      <c r="O44" s="851"/>
      <c r="P44" s="851"/>
      <c r="Q44" s="851"/>
      <c r="R44" s="443"/>
      <c r="S44" s="443"/>
    </row>
    <row r="45" spans="1:19" ht="11.25" customHeight="1" x14ac:dyDescent="0.2">
      <c r="A45" s="403"/>
      <c r="B45" s="466"/>
      <c r="C45" s="1565"/>
      <c r="D45" s="1565"/>
      <c r="E45" s="797">
        <v>2005</v>
      </c>
      <c r="F45" s="932">
        <v>2006</v>
      </c>
      <c r="G45" s="932">
        <v>2007</v>
      </c>
      <c r="H45" s="797">
        <v>2008</v>
      </c>
      <c r="I45" s="932">
        <v>2009</v>
      </c>
      <c r="J45" s="932">
        <v>2010</v>
      </c>
      <c r="K45" s="797">
        <v>2011</v>
      </c>
      <c r="L45" s="932">
        <v>2012</v>
      </c>
      <c r="M45" s="932">
        <v>2013</v>
      </c>
      <c r="N45" s="797">
        <v>2014</v>
      </c>
      <c r="O45" s="932">
        <v>2015</v>
      </c>
      <c r="P45" s="932">
        <v>2016</v>
      </c>
      <c r="Q45" s="797">
        <v>2017</v>
      </c>
      <c r="R45" s="523"/>
      <c r="S45" s="413"/>
    </row>
    <row r="46" spans="1:19" s="937" customFormat="1" ht="11.25" customHeight="1" x14ac:dyDescent="0.2">
      <c r="A46" s="933"/>
      <c r="B46" s="934"/>
      <c r="C46" s="1588" t="s">
        <v>68</v>
      </c>
      <c r="D46" s="1588"/>
      <c r="E46" s="938">
        <v>334</v>
      </c>
      <c r="F46" s="938">
        <v>396</v>
      </c>
      <c r="G46" s="938">
        <v>343</v>
      </c>
      <c r="H46" s="938">
        <v>441</v>
      </c>
      <c r="I46" s="938">
        <v>361</v>
      </c>
      <c r="J46" s="938">
        <v>352</v>
      </c>
      <c r="K46" s="938">
        <v>200</v>
      </c>
      <c r="L46" s="938">
        <v>107</v>
      </c>
      <c r="M46" s="938">
        <v>106</v>
      </c>
      <c r="N46" s="938">
        <v>174</v>
      </c>
      <c r="O46" s="938">
        <v>182</v>
      </c>
      <c r="P46" s="938">
        <v>210</v>
      </c>
      <c r="Q46" s="938">
        <v>310</v>
      </c>
      <c r="R46" s="935"/>
      <c r="S46" s="936"/>
    </row>
    <row r="47" spans="1:19" s="937" customFormat="1" ht="11.25" customHeight="1" x14ac:dyDescent="0.2">
      <c r="A47" s="933"/>
      <c r="B47" s="934"/>
      <c r="C47" s="1589" t="s">
        <v>405</v>
      </c>
      <c r="D47" s="1588"/>
      <c r="E47" s="938">
        <v>277</v>
      </c>
      <c r="F47" s="938">
        <v>258</v>
      </c>
      <c r="G47" s="938">
        <v>268</v>
      </c>
      <c r="H47" s="938">
        <v>304</v>
      </c>
      <c r="I47" s="938">
        <v>258</v>
      </c>
      <c r="J47" s="938">
        <v>234</v>
      </c>
      <c r="K47" s="938">
        <v>182</v>
      </c>
      <c r="L47" s="938">
        <v>93</v>
      </c>
      <c r="M47" s="938">
        <v>97</v>
      </c>
      <c r="N47" s="938">
        <v>161</v>
      </c>
      <c r="O47" s="938">
        <v>145</v>
      </c>
      <c r="P47" s="938">
        <v>175</v>
      </c>
      <c r="Q47" s="938">
        <v>226</v>
      </c>
      <c r="R47" s="935"/>
      <c r="S47" s="936"/>
    </row>
    <row r="48" spans="1:19" s="486" customFormat="1" ht="10.5" customHeight="1" x14ac:dyDescent="0.2">
      <c r="A48" s="483"/>
      <c r="B48" s="484"/>
      <c r="C48" s="931"/>
      <c r="D48" s="570" t="s">
        <v>241</v>
      </c>
      <c r="E48" s="976">
        <v>151</v>
      </c>
      <c r="F48" s="976">
        <v>153</v>
      </c>
      <c r="G48" s="976">
        <v>160</v>
      </c>
      <c r="H48" s="976">
        <v>172</v>
      </c>
      <c r="I48" s="976">
        <v>142</v>
      </c>
      <c r="J48" s="976">
        <v>141</v>
      </c>
      <c r="K48" s="976">
        <v>93</v>
      </c>
      <c r="L48" s="976">
        <v>36</v>
      </c>
      <c r="M48" s="976">
        <v>27</v>
      </c>
      <c r="N48" s="976">
        <v>49</v>
      </c>
      <c r="O48" s="976">
        <v>65</v>
      </c>
      <c r="P48" s="976">
        <v>69</v>
      </c>
      <c r="Q48" s="976">
        <v>91</v>
      </c>
      <c r="R48" s="523"/>
      <c r="S48" s="462"/>
    </row>
    <row r="49" spans="1:19" s="486" customFormat="1" ht="10.5" customHeight="1" x14ac:dyDescent="0.2">
      <c r="A49" s="483"/>
      <c r="B49" s="484"/>
      <c r="C49" s="931"/>
      <c r="D49" s="570" t="s">
        <v>242</v>
      </c>
      <c r="E49" s="976">
        <v>28</v>
      </c>
      <c r="F49" s="976">
        <v>26</v>
      </c>
      <c r="G49" s="976">
        <v>27</v>
      </c>
      <c r="H49" s="976">
        <v>27</v>
      </c>
      <c r="I49" s="976">
        <v>22</v>
      </c>
      <c r="J49" s="976">
        <v>25</v>
      </c>
      <c r="K49" s="976">
        <v>22</v>
      </c>
      <c r="L49" s="976">
        <v>9</v>
      </c>
      <c r="M49" s="976">
        <v>18</v>
      </c>
      <c r="N49" s="976">
        <v>23</v>
      </c>
      <c r="O49" s="976">
        <v>20</v>
      </c>
      <c r="P49" s="976">
        <v>19</v>
      </c>
      <c r="Q49" s="976">
        <v>21</v>
      </c>
      <c r="R49" s="523"/>
      <c r="S49" s="462"/>
    </row>
    <row r="50" spans="1:19" s="486" customFormat="1" ht="10.5" customHeight="1" x14ac:dyDescent="0.2">
      <c r="A50" s="483"/>
      <c r="B50" s="484"/>
      <c r="C50" s="931"/>
      <c r="D50" s="1053" t="s">
        <v>243</v>
      </c>
      <c r="E50" s="976">
        <v>73</v>
      </c>
      <c r="F50" s="976">
        <v>65</v>
      </c>
      <c r="G50" s="976">
        <v>64</v>
      </c>
      <c r="H50" s="976">
        <v>97</v>
      </c>
      <c r="I50" s="976">
        <v>87</v>
      </c>
      <c r="J50" s="976">
        <v>64</v>
      </c>
      <c r="K50" s="976">
        <v>55</v>
      </c>
      <c r="L50" s="976">
        <v>40</v>
      </c>
      <c r="M50" s="976">
        <v>49</v>
      </c>
      <c r="N50" s="976">
        <v>80</v>
      </c>
      <c r="O50" s="976">
        <v>53</v>
      </c>
      <c r="P50" s="976">
        <v>58</v>
      </c>
      <c r="Q50" s="976">
        <v>96</v>
      </c>
      <c r="R50" s="523"/>
      <c r="S50" s="462"/>
    </row>
    <row r="51" spans="1:19" s="486" customFormat="1" ht="10.5" customHeight="1" x14ac:dyDescent="0.2">
      <c r="A51" s="483"/>
      <c r="B51" s="484"/>
      <c r="C51" s="931"/>
      <c r="D51" s="1053" t="s">
        <v>245</v>
      </c>
      <c r="E51" s="976">
        <v>1</v>
      </c>
      <c r="F51" s="976" t="s">
        <v>9</v>
      </c>
      <c r="G51" s="976" t="s">
        <v>9</v>
      </c>
      <c r="H51" s="976" t="s">
        <v>9</v>
      </c>
      <c r="I51" s="976" t="s">
        <v>9</v>
      </c>
      <c r="J51" s="976" t="s">
        <v>9</v>
      </c>
      <c r="K51" s="976" t="s">
        <v>9</v>
      </c>
      <c r="L51" s="976" t="s">
        <v>9</v>
      </c>
      <c r="M51" s="976" t="s">
        <v>9</v>
      </c>
      <c r="N51" s="976" t="s">
        <v>9</v>
      </c>
      <c r="O51" s="976" t="s">
        <v>9</v>
      </c>
      <c r="P51" s="976" t="s">
        <v>9</v>
      </c>
      <c r="Q51" s="976" t="s">
        <v>9</v>
      </c>
      <c r="R51" s="523"/>
      <c r="S51" s="462"/>
    </row>
    <row r="52" spans="1:19" s="486" customFormat="1" ht="10.5" customHeight="1" x14ac:dyDescent="0.2">
      <c r="A52" s="483"/>
      <c r="B52" s="484"/>
      <c r="C52" s="931"/>
      <c r="D52" s="570" t="s">
        <v>244</v>
      </c>
      <c r="E52" s="977">
        <v>24</v>
      </c>
      <c r="F52" s="977">
        <v>14</v>
      </c>
      <c r="G52" s="977">
        <v>17</v>
      </c>
      <c r="H52" s="977">
        <v>8</v>
      </c>
      <c r="I52" s="977">
        <v>7</v>
      </c>
      <c r="J52" s="977">
        <v>4</v>
      </c>
      <c r="K52" s="977">
        <v>12</v>
      </c>
      <c r="L52" s="977">
        <v>8</v>
      </c>
      <c r="M52" s="977">
        <v>3</v>
      </c>
      <c r="N52" s="977">
        <v>9</v>
      </c>
      <c r="O52" s="977">
        <v>7</v>
      </c>
      <c r="P52" s="977">
        <v>29</v>
      </c>
      <c r="Q52" s="977">
        <v>18</v>
      </c>
      <c r="R52" s="523"/>
      <c r="S52" s="462"/>
    </row>
    <row r="53" spans="1:19" s="937" customFormat="1" ht="11.25" customHeight="1" x14ac:dyDescent="0.2">
      <c r="A53" s="933"/>
      <c r="B53" s="934"/>
      <c r="C53" s="1588" t="s">
        <v>406</v>
      </c>
      <c r="D53" s="1588"/>
      <c r="E53" s="938">
        <v>57</v>
      </c>
      <c r="F53" s="938">
        <v>138</v>
      </c>
      <c r="G53" s="938">
        <v>75</v>
      </c>
      <c r="H53" s="938">
        <v>137</v>
      </c>
      <c r="I53" s="938">
        <v>103</v>
      </c>
      <c r="J53" s="938">
        <v>118</v>
      </c>
      <c r="K53" s="938">
        <v>18</v>
      </c>
      <c r="L53" s="938">
        <v>14</v>
      </c>
      <c r="M53" s="938">
        <v>9</v>
      </c>
      <c r="N53" s="938">
        <v>13</v>
      </c>
      <c r="O53" s="938">
        <v>37</v>
      </c>
      <c r="P53" s="938">
        <v>35</v>
      </c>
      <c r="Q53" s="938">
        <v>84</v>
      </c>
      <c r="R53" s="935"/>
      <c r="S53" s="936"/>
    </row>
    <row r="54" spans="1:19" s="486" customFormat="1" ht="10.5" customHeight="1" x14ac:dyDescent="0.2">
      <c r="A54" s="483"/>
      <c r="B54" s="484"/>
      <c r="C54" s="1052"/>
      <c r="D54" s="1053" t="s">
        <v>471</v>
      </c>
      <c r="E54" s="976" t="s">
        <v>404</v>
      </c>
      <c r="F54" s="976" t="s">
        <v>9</v>
      </c>
      <c r="G54" s="976" t="s">
        <v>9</v>
      </c>
      <c r="H54" s="976" t="s">
        <v>9</v>
      </c>
      <c r="I54" s="976">
        <v>1</v>
      </c>
      <c r="J54" s="977" t="s">
        <v>9</v>
      </c>
      <c r="K54" s="977">
        <v>1</v>
      </c>
      <c r="L54" s="977">
        <v>1</v>
      </c>
      <c r="M54" s="977" t="s">
        <v>9</v>
      </c>
      <c r="N54" s="976" t="s">
        <v>9</v>
      </c>
      <c r="O54" s="976" t="s">
        <v>9</v>
      </c>
      <c r="P54" s="976" t="s">
        <v>9</v>
      </c>
      <c r="Q54" s="976" t="s">
        <v>9</v>
      </c>
      <c r="R54" s="523"/>
      <c r="S54" s="462"/>
    </row>
    <row r="55" spans="1:19" s="486" customFormat="1" ht="10.5" customHeight="1" x14ac:dyDescent="0.2">
      <c r="A55" s="483"/>
      <c r="B55" s="484"/>
      <c r="C55" s="931"/>
      <c r="D55" s="570" t="s">
        <v>246</v>
      </c>
      <c r="E55" s="977">
        <v>1</v>
      </c>
      <c r="F55" s="977">
        <v>1</v>
      </c>
      <c r="G55" s="977">
        <v>1</v>
      </c>
      <c r="H55" s="977" t="s">
        <v>9</v>
      </c>
      <c r="I55" s="977">
        <v>1</v>
      </c>
      <c r="J55" s="977">
        <v>2</v>
      </c>
      <c r="K55" s="977" t="s">
        <v>9</v>
      </c>
      <c r="L55" s="977">
        <v>1</v>
      </c>
      <c r="M55" s="977" t="s">
        <v>9</v>
      </c>
      <c r="N55" s="977" t="s">
        <v>9</v>
      </c>
      <c r="O55" s="977">
        <v>1</v>
      </c>
      <c r="P55" s="977" t="s">
        <v>9</v>
      </c>
      <c r="Q55" s="977" t="s">
        <v>9</v>
      </c>
      <c r="R55" s="523"/>
      <c r="S55" s="462"/>
    </row>
    <row r="56" spans="1:19" s="486" customFormat="1" ht="10.5" customHeight="1" x14ac:dyDescent="0.2">
      <c r="A56" s="483"/>
      <c r="B56" s="484"/>
      <c r="C56" s="931"/>
      <c r="D56" s="570" t="s">
        <v>247</v>
      </c>
      <c r="E56" s="977">
        <v>56</v>
      </c>
      <c r="F56" s="977">
        <v>137</v>
      </c>
      <c r="G56" s="977">
        <v>74</v>
      </c>
      <c r="H56" s="977">
        <v>137</v>
      </c>
      <c r="I56" s="977">
        <v>101</v>
      </c>
      <c r="J56" s="977">
        <v>116</v>
      </c>
      <c r="K56" s="977">
        <v>17</v>
      </c>
      <c r="L56" s="977">
        <v>12</v>
      </c>
      <c r="M56" s="977">
        <v>9</v>
      </c>
      <c r="N56" s="977">
        <v>13</v>
      </c>
      <c r="O56" s="977">
        <v>36</v>
      </c>
      <c r="P56" s="977">
        <v>35</v>
      </c>
      <c r="Q56" s="977">
        <v>84</v>
      </c>
      <c r="R56" s="523"/>
      <c r="S56" s="462"/>
    </row>
    <row r="57" spans="1:19" s="771" customFormat="1" ht="13.5" customHeight="1" x14ac:dyDescent="0.2">
      <c r="A57" s="768"/>
      <c r="B57" s="750"/>
      <c r="C57" s="497" t="s">
        <v>425</v>
      </c>
      <c r="D57" s="769"/>
      <c r="E57" s="468"/>
      <c r="F57" s="468"/>
      <c r="G57" s="498"/>
      <c r="H57" s="498"/>
      <c r="I57" s="1590"/>
      <c r="J57" s="1590"/>
      <c r="K57" s="1590"/>
      <c r="L57" s="1590"/>
      <c r="M57" s="1590"/>
      <c r="N57" s="1590"/>
      <c r="O57" s="1590"/>
      <c r="P57" s="1590"/>
      <c r="Q57" s="1590"/>
      <c r="R57" s="770"/>
      <c r="S57" s="498"/>
    </row>
    <row r="58" spans="1:19" s="453" customFormat="1" ht="16.5" customHeight="1" thickBot="1" x14ac:dyDescent="0.25">
      <c r="A58" s="488"/>
      <c r="B58" s="499"/>
      <c r="C58" s="1054" t="s">
        <v>472</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585" t="s">
        <v>294</v>
      </c>
      <c r="D59" s="1586"/>
      <c r="E59" s="1586"/>
      <c r="F59" s="1586"/>
      <c r="G59" s="1586"/>
      <c r="H59" s="1586"/>
      <c r="I59" s="1586"/>
      <c r="J59" s="1586"/>
      <c r="K59" s="1586"/>
      <c r="L59" s="1586"/>
      <c r="M59" s="1586"/>
      <c r="N59" s="1586"/>
      <c r="O59" s="1586"/>
      <c r="P59" s="1586"/>
      <c r="Q59" s="1587"/>
      <c r="R59" s="469"/>
      <c r="S59" s="455"/>
    </row>
    <row r="60" spans="1:19" ht="3.75" customHeight="1" x14ac:dyDescent="0.2">
      <c r="A60" s="403"/>
      <c r="B60" s="499"/>
      <c r="C60" s="1582" t="s">
        <v>69</v>
      </c>
      <c r="D60" s="1582"/>
      <c r="F60" s="943"/>
      <c r="G60" s="943"/>
      <c r="H60" s="943"/>
      <c r="I60" s="943"/>
      <c r="J60" s="943"/>
      <c r="K60" s="943"/>
      <c r="L60" s="943"/>
      <c r="M60" s="506"/>
      <c r="N60" s="506"/>
      <c r="O60" s="506"/>
      <c r="P60" s="506"/>
      <c r="Q60" s="506"/>
      <c r="R60" s="503"/>
      <c r="S60" s="455"/>
    </row>
    <row r="61" spans="1:19" ht="10.5" customHeight="1" x14ac:dyDescent="0.2">
      <c r="A61" s="403"/>
      <c r="B61" s="466"/>
      <c r="C61" s="1583"/>
      <c r="D61" s="1583"/>
      <c r="E61" s="1578">
        <v>2017</v>
      </c>
      <c r="F61" s="1578"/>
      <c r="G61" s="1578"/>
      <c r="H61" s="1578"/>
      <c r="I61" s="1578"/>
      <c r="J61" s="1578"/>
      <c r="K61" s="1578"/>
      <c r="L61" s="1579">
        <v>2018</v>
      </c>
      <c r="M61" s="1578"/>
      <c r="N61" s="1578"/>
      <c r="O61" s="1578"/>
      <c r="P61" s="1578"/>
      <c r="Q61" s="1578"/>
      <c r="R61" s="455"/>
      <c r="S61" s="455"/>
    </row>
    <row r="62" spans="1:19" ht="12.75" customHeight="1" x14ac:dyDescent="0.2">
      <c r="A62" s="403"/>
      <c r="B62" s="466"/>
      <c r="C62" s="418"/>
      <c r="D62" s="418"/>
      <c r="E62" s="981" t="s">
        <v>100</v>
      </c>
      <c r="F62" s="981" t="s">
        <v>99</v>
      </c>
      <c r="G62" s="981" t="s">
        <v>98</v>
      </c>
      <c r="H62" s="981" t="s">
        <v>97</v>
      </c>
      <c r="I62" s="981" t="s">
        <v>96</v>
      </c>
      <c r="J62" s="981" t="s">
        <v>95</v>
      </c>
      <c r="K62" s="981" t="s">
        <v>94</v>
      </c>
      <c r="L62" s="981" t="s">
        <v>93</v>
      </c>
      <c r="M62" s="981" t="s">
        <v>104</v>
      </c>
      <c r="N62" s="981" t="s">
        <v>103</v>
      </c>
      <c r="O62" s="981" t="s">
        <v>102</v>
      </c>
      <c r="P62" s="981" t="s">
        <v>101</v>
      </c>
      <c r="Q62" s="981" t="s">
        <v>100</v>
      </c>
      <c r="R62" s="503"/>
      <c r="S62" s="455"/>
    </row>
    <row r="63" spans="1:19" ht="9.75" customHeight="1" x14ac:dyDescent="0.2">
      <c r="A63" s="403"/>
      <c r="B63" s="499"/>
      <c r="C63" s="1584" t="s">
        <v>92</v>
      </c>
      <c r="D63" s="1584"/>
      <c r="E63" s="980"/>
      <c r="F63" s="980"/>
      <c r="G63" s="978"/>
      <c r="H63" s="978"/>
      <c r="I63" s="978"/>
      <c r="J63" s="978"/>
      <c r="K63" s="978"/>
      <c r="L63" s="978"/>
      <c r="M63" s="978"/>
      <c r="N63" s="978"/>
      <c r="O63" s="978"/>
      <c r="P63" s="978"/>
      <c r="Q63" s="978"/>
      <c r="R63" s="503"/>
      <c r="S63" s="455"/>
    </row>
    <row r="64" spans="1:19" s="511" customFormat="1" ht="9.75" customHeight="1" x14ac:dyDescent="0.2">
      <c r="A64" s="508"/>
      <c r="B64" s="509"/>
      <c r="C64" s="510" t="s">
        <v>91</v>
      </c>
      <c r="D64" s="429"/>
      <c r="E64" s="979">
        <v>-0.4</v>
      </c>
      <c r="F64" s="979">
        <v>-0.67</v>
      </c>
      <c r="G64" s="979">
        <v>0.01</v>
      </c>
      <c r="H64" s="979">
        <v>0.95</v>
      </c>
      <c r="I64" s="979">
        <v>0.34</v>
      </c>
      <c r="J64" s="979">
        <v>-0.35</v>
      </c>
      <c r="K64" s="979">
        <v>-0.04</v>
      </c>
      <c r="L64" s="979">
        <v>-1.02</v>
      </c>
      <c r="M64" s="979">
        <v>-0.68</v>
      </c>
      <c r="N64" s="979">
        <v>1.86</v>
      </c>
      <c r="O64" s="979">
        <v>0.66</v>
      </c>
      <c r="P64" s="979">
        <v>0.41</v>
      </c>
      <c r="Q64" s="979">
        <v>0.06</v>
      </c>
      <c r="R64" s="443"/>
      <c r="S64" s="443"/>
    </row>
    <row r="65" spans="1:19" s="511" customFormat="1" ht="9.75" customHeight="1" x14ac:dyDescent="0.2">
      <c r="A65" s="508"/>
      <c r="B65" s="509"/>
      <c r="C65" s="510" t="s">
        <v>90</v>
      </c>
      <c r="D65" s="429"/>
      <c r="E65" s="979">
        <v>0.91</v>
      </c>
      <c r="F65" s="979">
        <v>0.9</v>
      </c>
      <c r="G65" s="979">
        <v>1.1399999999999999</v>
      </c>
      <c r="H65" s="979">
        <v>1.39</v>
      </c>
      <c r="I65" s="979">
        <v>1.39</v>
      </c>
      <c r="J65" s="979">
        <v>1.55</v>
      </c>
      <c r="K65" s="979">
        <v>1.47</v>
      </c>
      <c r="L65" s="979">
        <v>1.03</v>
      </c>
      <c r="M65" s="979">
        <v>0.57999999999999996</v>
      </c>
      <c r="N65" s="979">
        <v>0.69</v>
      </c>
      <c r="O65" s="979">
        <v>0.4</v>
      </c>
      <c r="P65" s="979">
        <v>1.04</v>
      </c>
      <c r="Q65" s="979">
        <v>1.52</v>
      </c>
      <c r="R65" s="443"/>
      <c r="S65" s="443"/>
    </row>
    <row r="66" spans="1:19" s="511" customFormat="1" ht="11.25" customHeight="1" x14ac:dyDescent="0.2">
      <c r="A66" s="508"/>
      <c r="B66" s="509"/>
      <c r="C66" s="510" t="s">
        <v>255</v>
      </c>
      <c r="D66" s="429"/>
      <c r="E66" s="979">
        <v>1.07</v>
      </c>
      <c r="F66" s="979">
        <v>1.1000000000000001</v>
      </c>
      <c r="G66" s="979">
        <v>1.1299999999999999</v>
      </c>
      <c r="H66" s="979">
        <v>1.2</v>
      </c>
      <c r="I66" s="979">
        <v>1.24</v>
      </c>
      <c r="J66" s="979">
        <v>1.32</v>
      </c>
      <c r="K66" s="979">
        <v>1.37</v>
      </c>
      <c r="L66" s="979">
        <v>1.34</v>
      </c>
      <c r="M66" s="979">
        <v>1.26</v>
      </c>
      <c r="N66" s="979">
        <v>1.21</v>
      </c>
      <c r="O66" s="979">
        <v>1.07</v>
      </c>
      <c r="P66" s="979">
        <v>1.04</v>
      </c>
      <c r="Q66" s="979">
        <v>1.0900000000000001</v>
      </c>
      <c r="R66" s="443"/>
      <c r="S66" s="443"/>
    </row>
    <row r="67" spans="1:19" ht="11.25" customHeight="1" x14ac:dyDescent="0.2">
      <c r="A67" s="403"/>
      <c r="B67" s="499"/>
      <c r="C67" s="926"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8" t="s">
        <v>594</v>
      </c>
      <c r="E68" s="596"/>
      <c r="F68" s="598"/>
      <c r="G68" s="80"/>
      <c r="H68" s="80"/>
      <c r="I68" s="80"/>
      <c r="J68" s="599">
        <v>22.671460770634333</v>
      </c>
      <c r="K68" s="512"/>
      <c r="L68" s="558"/>
      <c r="M68" s="558"/>
      <c r="N68" s="558"/>
      <c r="O68" s="558"/>
      <c r="P68" s="558"/>
      <c r="Q68" s="1144">
        <f>+J68</f>
        <v>22.671460770634333</v>
      </c>
      <c r="R68" s="503"/>
      <c r="S68" s="455"/>
    </row>
    <row r="69" spans="1:19" ht="9.75" customHeight="1" x14ac:dyDescent="0.2">
      <c r="A69" s="403"/>
      <c r="B69" s="515"/>
      <c r="C69" s="429"/>
      <c r="D69" s="600" t="s">
        <v>595</v>
      </c>
      <c r="E69" s="601"/>
      <c r="F69" s="601"/>
      <c r="G69" s="601"/>
      <c r="H69" s="601"/>
      <c r="I69" s="601"/>
      <c r="J69" s="599">
        <v>5.6191692982667574</v>
      </c>
      <c r="K69" s="512"/>
      <c r="L69" s="199"/>
      <c r="M69" s="558"/>
      <c r="N69" s="558"/>
      <c r="O69" s="558"/>
      <c r="P69" s="558"/>
      <c r="Q69" s="1144">
        <f t="shared" ref="Q69:Q72" si="1">+J69</f>
        <v>5.6191692982667574</v>
      </c>
      <c r="R69" s="516"/>
      <c r="S69" s="516"/>
    </row>
    <row r="70" spans="1:19" ht="9.75" customHeight="1" x14ac:dyDescent="0.2">
      <c r="A70" s="403"/>
      <c r="B70" s="515"/>
      <c r="C70" s="429"/>
      <c r="D70" s="600" t="s">
        <v>596</v>
      </c>
      <c r="E70" s="596"/>
      <c r="F70" s="181"/>
      <c r="G70" s="181"/>
      <c r="H70" s="80"/>
      <c r="I70" s="182"/>
      <c r="J70" s="599">
        <v>4.7021483479186221</v>
      </c>
      <c r="K70" s="512"/>
      <c r="L70" s="199"/>
      <c r="M70" s="558"/>
      <c r="N70" s="558"/>
      <c r="O70" s="558"/>
      <c r="P70" s="558"/>
      <c r="Q70" s="1144">
        <f t="shared" si="1"/>
        <v>4.7021483479186221</v>
      </c>
      <c r="R70" s="517"/>
      <c r="S70" s="455"/>
    </row>
    <row r="71" spans="1:19" ht="9.75" customHeight="1" x14ac:dyDescent="0.2">
      <c r="A71" s="403"/>
      <c r="B71" s="515"/>
      <c r="C71" s="429"/>
      <c r="D71" s="600" t="s">
        <v>597</v>
      </c>
      <c r="E71" s="602"/>
      <c r="F71" s="600"/>
      <c r="G71" s="600"/>
      <c r="H71" s="600"/>
      <c r="I71" s="600"/>
      <c r="J71" s="599">
        <v>4.3840834288672692</v>
      </c>
      <c r="K71" s="512"/>
      <c r="L71" s="199"/>
      <c r="M71" s="558"/>
      <c r="N71" s="558"/>
      <c r="O71" s="558"/>
      <c r="P71" s="558"/>
      <c r="Q71" s="1144">
        <f t="shared" si="1"/>
        <v>4.3840834288672692</v>
      </c>
      <c r="R71" s="517"/>
      <c r="S71" s="455"/>
    </row>
    <row r="72" spans="1:19" ht="9.75" customHeight="1" x14ac:dyDescent="0.2">
      <c r="A72" s="403"/>
      <c r="B72" s="515"/>
      <c r="C72" s="429"/>
      <c r="D72" s="603" t="s">
        <v>598</v>
      </c>
      <c r="E72" s="604"/>
      <c r="F72" s="604"/>
      <c r="G72" s="604"/>
      <c r="H72" s="604"/>
      <c r="I72" s="604"/>
      <c r="J72" s="599">
        <v>2.9656009454150478</v>
      </c>
      <c r="K72" s="512"/>
      <c r="L72" s="199"/>
      <c r="M72" s="558"/>
      <c r="N72" s="558"/>
      <c r="O72" s="558"/>
      <c r="P72" s="558"/>
      <c r="Q72" s="1144">
        <f t="shared" si="1"/>
        <v>2.9656009454150478</v>
      </c>
      <c r="R72" s="517"/>
      <c r="S72" s="455"/>
    </row>
    <row r="73" spans="1:19" ht="9.75" customHeight="1" x14ac:dyDescent="0.2">
      <c r="A73" s="403"/>
      <c r="B73" s="515"/>
      <c r="C73" s="429"/>
      <c r="D73" s="600" t="s">
        <v>599</v>
      </c>
      <c r="E73" s="181"/>
      <c r="F73" s="181"/>
      <c r="G73" s="181"/>
      <c r="H73" s="80"/>
      <c r="I73" s="182"/>
      <c r="J73" s="1143">
        <v>-5.4095054215725131</v>
      </c>
      <c r="K73" s="512"/>
      <c r="L73" s="199"/>
      <c r="M73" s="558"/>
      <c r="N73" s="558"/>
      <c r="O73" s="558"/>
      <c r="P73" s="558"/>
      <c r="Q73" s="512"/>
      <c r="R73" s="517"/>
      <c r="S73" s="455"/>
    </row>
    <row r="74" spans="1:19" ht="9.75" customHeight="1" x14ac:dyDescent="0.2">
      <c r="A74" s="403"/>
      <c r="B74" s="515"/>
      <c r="C74" s="429"/>
      <c r="D74" s="600" t="s">
        <v>600</v>
      </c>
      <c r="E74" s="597"/>
      <c r="F74" s="182"/>
      <c r="G74" s="182"/>
      <c r="H74" s="80"/>
      <c r="I74" s="182"/>
      <c r="J74" s="1143">
        <v>-4.6313060653444094</v>
      </c>
      <c r="K74" s="512"/>
      <c r="L74" s="199"/>
      <c r="M74" s="558"/>
      <c r="N74" s="558"/>
      <c r="O74" s="558"/>
      <c r="P74" s="558"/>
      <c r="Q74" s="605"/>
      <c r="R74" s="517"/>
      <c r="S74" s="455"/>
    </row>
    <row r="75" spans="1:19" ht="9.75" customHeight="1" x14ac:dyDescent="0.2">
      <c r="A75" s="403"/>
      <c r="B75" s="515"/>
      <c r="C75" s="429"/>
      <c r="D75" s="600" t="s">
        <v>601</v>
      </c>
      <c r="E75" s="597"/>
      <c r="F75" s="182"/>
      <c r="G75" s="182"/>
      <c r="H75" s="80"/>
      <c r="I75" s="182"/>
      <c r="J75" s="1143">
        <v>-3.6253150991877536</v>
      </c>
      <c r="K75" s="512"/>
      <c r="L75" s="199"/>
      <c r="M75" s="558"/>
      <c r="N75" s="558"/>
      <c r="O75" s="558"/>
      <c r="P75" s="558"/>
      <c r="Q75" s="605"/>
      <c r="R75" s="517"/>
      <c r="S75" s="455"/>
    </row>
    <row r="76" spans="1:19" ht="9.75" customHeight="1" x14ac:dyDescent="0.2">
      <c r="A76" s="403"/>
      <c r="B76" s="515"/>
      <c r="C76" s="429"/>
      <c r="D76" s="600" t="s">
        <v>602</v>
      </c>
      <c r="E76" s="597"/>
      <c r="F76" s="182"/>
      <c r="G76" s="182"/>
      <c r="H76" s="80"/>
      <c r="I76" s="182"/>
      <c r="J76" s="1143">
        <v>-2.2659176029962702</v>
      </c>
      <c r="K76" s="512"/>
      <c r="L76" s="199"/>
      <c r="M76" s="558"/>
      <c r="N76" s="558"/>
      <c r="O76" s="558"/>
      <c r="P76" s="558"/>
      <c r="Q76" s="605"/>
      <c r="R76" s="517"/>
      <c r="S76" s="455"/>
    </row>
    <row r="77" spans="1:19" ht="9.75" customHeight="1" x14ac:dyDescent="0.2">
      <c r="A77" s="403"/>
      <c r="B77" s="515"/>
      <c r="C77" s="429"/>
      <c r="D77" s="600" t="s">
        <v>603</v>
      </c>
      <c r="E77" s="597"/>
      <c r="F77" s="181"/>
      <c r="G77" s="181"/>
      <c r="H77" s="80"/>
      <c r="I77" s="182"/>
      <c r="J77" s="1143">
        <v>-1.7279663246514199</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538">
        <v>43282</v>
      </c>
      <c r="D80" s="1538"/>
      <c r="E80" s="1538"/>
      <c r="F80" s="133"/>
      <c r="G80" s="133"/>
      <c r="H80" s="133"/>
      <c r="I80" s="133"/>
      <c r="J80" s="133"/>
      <c r="K80" s="133"/>
      <c r="L80" s="133"/>
      <c r="M80" s="133"/>
      <c r="N80" s="133"/>
      <c r="P80" s="131"/>
      <c r="R80" s="137"/>
    </row>
  </sheetData>
  <mergeCells count="47">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 ref="E61:K61"/>
    <mergeCell ref="L61:Q61"/>
    <mergeCell ref="C21:D21"/>
    <mergeCell ref="C22:D22"/>
    <mergeCell ref="C23:D23"/>
    <mergeCell ref="C29:D29"/>
    <mergeCell ref="C10:D10"/>
    <mergeCell ref="C20:D20"/>
    <mergeCell ref="C1:F1"/>
    <mergeCell ref="C4:Q4"/>
    <mergeCell ref="C6:Q6"/>
    <mergeCell ref="C7:D8"/>
    <mergeCell ref="G7:I7"/>
    <mergeCell ref="J7:L7"/>
    <mergeCell ref="M7:O7"/>
    <mergeCell ref="P7:Q7"/>
    <mergeCell ref="J1:P1"/>
    <mergeCell ref="E8:K8"/>
    <mergeCell ref="L8:Q8"/>
    <mergeCell ref="C30:D30"/>
    <mergeCell ref="C24:D24"/>
    <mergeCell ref="C25:D25"/>
    <mergeCell ref="C26:D26"/>
    <mergeCell ref="C27:D27"/>
    <mergeCell ref="C28:D28"/>
    <mergeCell ref="C33:D33"/>
    <mergeCell ref="C31:D31"/>
    <mergeCell ref="C36:D36"/>
    <mergeCell ref="C37:D37"/>
    <mergeCell ref="C44:D45"/>
    <mergeCell ref="C34:D34"/>
    <mergeCell ref="C35:D35"/>
    <mergeCell ref="C32:D32"/>
  </mergeCells>
  <conditionalFormatting sqref="E45:Q45 E62:N62 E9:Q9">
    <cfRule type="cellIs" dxfId="13" priority="41" operator="equal">
      <formula>"jan."</formula>
    </cfRule>
  </conditionalFormatting>
  <conditionalFormatting sqref="O62:Q62">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62"/>
  <sheetViews>
    <sheetView zoomScaleNormal="100" workbookViewId="0"/>
  </sheetViews>
  <sheetFormatPr defaultRowHeight="12.75" x14ac:dyDescent="0.2"/>
  <cols>
    <col min="1" max="1" width="1" style="132" customWidth="1"/>
    <col min="2" max="2" width="2.5703125" style="449" customWidth="1"/>
    <col min="3" max="3" width="1" style="132" customWidth="1"/>
    <col min="4" max="4" width="28.5703125" style="132" customWidth="1"/>
    <col min="5" max="5" width="6.85546875" style="132" customWidth="1"/>
    <col min="6" max="6" width="6.140625" style="132" customWidth="1"/>
    <col min="7" max="7" width="6.42578125" style="132" customWidth="1"/>
    <col min="8" max="8" width="6.7109375" style="132" customWidth="1"/>
    <col min="9" max="9" width="6.140625" style="132" customWidth="1"/>
    <col min="10" max="10" width="6.85546875" style="132" customWidth="1"/>
    <col min="11" max="11" width="7.42578125" style="132" customWidth="1"/>
    <col min="12" max="12" width="6.7109375" style="132" customWidth="1"/>
    <col min="13" max="14" width="6.5703125" style="132" customWidth="1"/>
    <col min="15" max="15" width="2.5703125" style="940" customWidth="1"/>
    <col min="16" max="16" width="1" style="940" customWidth="1"/>
    <col min="17" max="16384" width="9.140625" style="132"/>
  </cols>
  <sheetData>
    <row r="1" spans="1:16" ht="13.5" customHeight="1" x14ac:dyDescent="0.2">
      <c r="A1" s="131"/>
      <c r="B1" s="1591" t="s">
        <v>486</v>
      </c>
      <c r="C1" s="1591"/>
      <c r="D1" s="1591"/>
      <c r="E1" s="1591"/>
      <c r="F1" s="450"/>
      <c r="G1" s="450"/>
      <c r="H1" s="450"/>
      <c r="I1" s="450"/>
      <c r="J1" s="450"/>
      <c r="K1" s="450"/>
      <c r="L1" s="450"/>
      <c r="M1" s="450"/>
      <c r="N1" s="450"/>
      <c r="O1" s="450"/>
      <c r="P1" s="450"/>
    </row>
    <row r="2" spans="1:16" ht="6" customHeight="1" x14ac:dyDescent="0.2">
      <c r="A2" s="131"/>
      <c r="B2" s="1592"/>
      <c r="C2" s="1592"/>
      <c r="D2" s="1592"/>
      <c r="E2" s="1331"/>
      <c r="F2" s="1331"/>
      <c r="G2" s="1592"/>
      <c r="H2" s="1592"/>
      <c r="I2" s="1592"/>
      <c r="J2" s="1592"/>
      <c r="K2" s="1592"/>
      <c r="L2" s="1592"/>
      <c r="M2" s="1592"/>
      <c r="N2" s="1331"/>
      <c r="O2" s="451"/>
      <c r="P2" s="1182"/>
    </row>
    <row r="3" spans="1:16" ht="10.5" customHeight="1" thickBot="1" x14ac:dyDescent="0.25">
      <c r="A3" s="131"/>
      <c r="B3" s="399"/>
      <c r="C3" s="133"/>
      <c r="D3" s="133"/>
      <c r="E3" s="133"/>
      <c r="F3" s="133"/>
      <c r="G3" s="133"/>
      <c r="H3" s="133"/>
      <c r="I3" s="133"/>
      <c r="J3" s="133"/>
      <c r="K3" s="133"/>
      <c r="L3" s="133"/>
      <c r="M3" s="133"/>
      <c r="N3" s="564" t="s">
        <v>73</v>
      </c>
      <c r="O3" s="452"/>
      <c r="P3" s="1182"/>
    </row>
    <row r="4" spans="1:16" ht="13.5" customHeight="1" thickBot="1" x14ac:dyDescent="0.25">
      <c r="A4" s="131"/>
      <c r="B4" s="399"/>
      <c r="C4" s="1593" t="s">
        <v>512</v>
      </c>
      <c r="D4" s="1594"/>
      <c r="E4" s="1594"/>
      <c r="F4" s="1594"/>
      <c r="G4" s="1594"/>
      <c r="H4" s="1594"/>
      <c r="I4" s="1594"/>
      <c r="J4" s="1594"/>
      <c r="K4" s="1594"/>
      <c r="L4" s="1594"/>
      <c r="M4" s="1594"/>
      <c r="N4" s="1595"/>
      <c r="O4" s="452"/>
      <c r="P4" s="1182"/>
    </row>
    <row r="5" spans="1:16" ht="4.5" customHeight="1" x14ac:dyDescent="0.2">
      <c r="A5" s="131"/>
      <c r="B5" s="399"/>
      <c r="C5" s="1600" t="s">
        <v>78</v>
      </c>
      <c r="D5" s="1600"/>
      <c r="E5" s="399"/>
      <c r="F5" s="399"/>
      <c r="G5" s="399"/>
      <c r="H5" s="399"/>
      <c r="I5" s="399"/>
      <c r="J5" s="399"/>
      <c r="K5" s="399"/>
      <c r="L5" s="399"/>
      <c r="M5" s="399"/>
      <c r="N5" s="399"/>
      <c r="O5" s="452"/>
      <c r="P5" s="1182"/>
    </row>
    <row r="6" spans="1:16" ht="13.5" customHeight="1" x14ac:dyDescent="0.2">
      <c r="A6" s="131"/>
      <c r="B6" s="399"/>
      <c r="C6" s="1601"/>
      <c r="D6" s="1601"/>
      <c r="E6" s="1596">
        <v>2011</v>
      </c>
      <c r="F6" s="1596"/>
      <c r="G6" s="1596">
        <v>2012</v>
      </c>
      <c r="H6" s="1596"/>
      <c r="I6" s="1596">
        <v>2013</v>
      </c>
      <c r="J6" s="1596"/>
      <c r="K6" s="1596">
        <v>2014</v>
      </c>
      <c r="L6" s="1596"/>
      <c r="M6" s="1596">
        <v>2015</v>
      </c>
      <c r="N6" s="1596"/>
      <c r="O6" s="452"/>
      <c r="P6" s="1182"/>
    </row>
    <row r="7" spans="1:16" ht="4.5" customHeight="1" x14ac:dyDescent="0.2">
      <c r="A7" s="131"/>
      <c r="B7" s="399"/>
      <c r="C7" s="399"/>
      <c r="D7" s="399"/>
      <c r="E7" s="1333"/>
      <c r="F7" s="1333"/>
      <c r="G7" s="1597"/>
      <c r="H7" s="1597"/>
      <c r="I7" s="1597"/>
      <c r="J7" s="1597"/>
      <c r="K7" s="399"/>
      <c r="L7" s="399"/>
      <c r="M7" s="399"/>
      <c r="N7" s="399"/>
      <c r="O7" s="452"/>
      <c r="P7" s="1182"/>
    </row>
    <row r="8" spans="1:16" s="137" customFormat="1" ht="18.75" customHeight="1" x14ac:dyDescent="0.2">
      <c r="A8" s="135"/>
      <c r="B8" s="1190"/>
      <c r="C8" s="1598" t="s">
        <v>513</v>
      </c>
      <c r="D8" s="1598"/>
      <c r="E8" s="1599">
        <v>209182.99999998396</v>
      </c>
      <c r="F8" s="1599"/>
      <c r="G8" s="1599">
        <v>193611</v>
      </c>
      <c r="H8" s="1599"/>
      <c r="I8" s="1599">
        <v>195577.99999998178</v>
      </c>
      <c r="J8" s="1599"/>
      <c r="K8" s="1599">
        <v>203548.00000000937</v>
      </c>
      <c r="L8" s="1599"/>
      <c r="M8" s="1599">
        <v>208456.70000001372</v>
      </c>
      <c r="N8" s="1599"/>
      <c r="O8" s="1191"/>
      <c r="P8" s="1192"/>
    </row>
    <row r="9" spans="1:16" s="137" customFormat="1" ht="15.75" customHeight="1" x14ac:dyDescent="0.2">
      <c r="A9" s="135"/>
      <c r="B9" s="1190"/>
      <c r="C9" s="1334"/>
      <c r="D9" s="1335" t="s">
        <v>535</v>
      </c>
      <c r="E9" s="1602">
        <v>208986.99999998402</v>
      </c>
      <c r="F9" s="1602"/>
      <c r="G9" s="1602">
        <v>193436</v>
      </c>
      <c r="H9" s="1602"/>
      <c r="I9" s="1602">
        <v>195417.99999998178</v>
      </c>
      <c r="J9" s="1602"/>
      <c r="K9" s="1602">
        <v>203388.00000000937</v>
      </c>
      <c r="L9" s="1602"/>
      <c r="M9" s="1602">
        <v>208295.70000001372</v>
      </c>
      <c r="N9" s="1602"/>
      <c r="O9" s="1191"/>
      <c r="P9" s="1192"/>
    </row>
    <row r="10" spans="1:16" s="137" customFormat="1" ht="15.75" customHeight="1" x14ac:dyDescent="0.2">
      <c r="A10" s="135"/>
      <c r="B10" s="1190"/>
      <c r="C10" s="1334"/>
      <c r="D10" s="1335" t="s">
        <v>516</v>
      </c>
      <c r="E10" s="1602">
        <v>196</v>
      </c>
      <c r="F10" s="1602"/>
      <c r="G10" s="1602">
        <v>175</v>
      </c>
      <c r="H10" s="1602"/>
      <c r="I10" s="1602">
        <v>160</v>
      </c>
      <c r="J10" s="1602"/>
      <c r="K10" s="1602">
        <v>160</v>
      </c>
      <c r="L10" s="1602"/>
      <c r="M10" s="1602">
        <v>161</v>
      </c>
      <c r="N10" s="1602"/>
      <c r="O10" s="1191"/>
      <c r="P10" s="1192"/>
    </row>
    <row r="11" spans="1:16" s="137" customFormat="1" ht="26.25" customHeight="1" x14ac:dyDescent="0.2">
      <c r="A11" s="135"/>
      <c r="B11" s="1190"/>
      <c r="C11" s="1603" t="s">
        <v>514</v>
      </c>
      <c r="D11" s="1603"/>
      <c r="E11" s="1599">
        <v>145212.00000000137</v>
      </c>
      <c r="F11" s="1599"/>
      <c r="G11" s="1599">
        <v>132844.00000000911</v>
      </c>
      <c r="H11" s="1599"/>
      <c r="I11" s="1599">
        <v>130531.99999998602</v>
      </c>
      <c r="J11" s="1599"/>
      <c r="K11" s="1599">
        <v>137344.99999999226</v>
      </c>
      <c r="L11" s="1599"/>
      <c r="M11" s="1599">
        <v>142030.80000001396</v>
      </c>
      <c r="N11" s="1599"/>
      <c r="O11" s="1191"/>
      <c r="P11" s="1192"/>
    </row>
    <row r="12" spans="1:16" s="137" customFormat="1" ht="18.75" customHeight="1" x14ac:dyDescent="0.2">
      <c r="A12" s="135"/>
      <c r="B12" s="1190"/>
      <c r="C12" s="1603" t="s">
        <v>515</v>
      </c>
      <c r="D12" s="1603"/>
      <c r="E12" s="1599">
        <v>5632280.1093796296</v>
      </c>
      <c r="F12" s="1599"/>
      <c r="G12" s="1599">
        <v>5161343</v>
      </c>
      <c r="H12" s="1599"/>
      <c r="I12" s="1599">
        <v>4986266</v>
      </c>
      <c r="J12" s="1599"/>
      <c r="K12" s="1599">
        <v>5324131</v>
      </c>
      <c r="L12" s="1599"/>
      <c r="M12" s="1599">
        <v>5459744</v>
      </c>
      <c r="N12" s="1599"/>
      <c r="O12" s="1191"/>
      <c r="P12" s="1192"/>
    </row>
    <row r="13" spans="1:16" ht="18.75" customHeight="1" thickBot="1" x14ac:dyDescent="0.25">
      <c r="A13" s="131"/>
      <c r="B13" s="133"/>
      <c r="C13" s="133"/>
      <c r="D13" s="133"/>
      <c r="E13" s="1336"/>
      <c r="F13" s="1336"/>
      <c r="G13" s="1336"/>
      <c r="H13" s="1336"/>
      <c r="I13" s="1336"/>
      <c r="J13" s="1336"/>
      <c r="K13" s="1336"/>
      <c r="L13" s="1336"/>
      <c r="M13" s="1336"/>
      <c r="N13" s="1336"/>
      <c r="O13" s="452"/>
      <c r="P13" s="1182"/>
    </row>
    <row r="14" spans="1:16" s="137" customFormat="1" ht="13.5" customHeight="1" thickBot="1" x14ac:dyDescent="0.25">
      <c r="A14" s="135"/>
      <c r="B14" s="136"/>
      <c r="C14" s="1593" t="s">
        <v>536</v>
      </c>
      <c r="D14" s="1594"/>
      <c r="E14" s="1594"/>
      <c r="F14" s="1594"/>
      <c r="G14" s="1594"/>
      <c r="H14" s="1594"/>
      <c r="I14" s="1594"/>
      <c r="J14" s="1594"/>
      <c r="K14" s="1594"/>
      <c r="L14" s="1594"/>
      <c r="M14" s="1594"/>
      <c r="N14" s="1595"/>
      <c r="O14" s="452"/>
      <c r="P14" s="1182"/>
    </row>
    <row r="15" spans="1:16" ht="4.5" customHeight="1" x14ac:dyDescent="0.2">
      <c r="A15" s="131"/>
      <c r="B15" s="133"/>
      <c r="C15" s="1605" t="s">
        <v>78</v>
      </c>
      <c r="D15" s="1605"/>
      <c r="E15" s="402"/>
      <c r="F15" s="402"/>
      <c r="G15" s="402"/>
      <c r="H15" s="402"/>
      <c r="I15" s="402"/>
      <c r="J15" s="402"/>
      <c r="K15" s="402"/>
      <c r="L15" s="402"/>
      <c r="M15" s="402"/>
      <c r="N15" s="402"/>
      <c r="O15" s="452"/>
      <c r="P15" s="1182"/>
    </row>
    <row r="16" spans="1:16" x14ac:dyDescent="0.2">
      <c r="A16" s="131"/>
      <c r="B16" s="133"/>
      <c r="C16" s="1605"/>
      <c r="D16" s="1605"/>
      <c r="E16" s="1337"/>
      <c r="G16" s="1606">
        <v>2014</v>
      </c>
      <c r="H16" s="1606"/>
      <c r="I16" s="1606"/>
      <c r="J16" s="1606"/>
      <c r="K16" s="1606">
        <v>2015</v>
      </c>
      <c r="L16" s="1606"/>
      <c r="M16" s="1606"/>
      <c r="N16" s="1606"/>
      <c r="O16" s="1183"/>
      <c r="P16" s="1184"/>
    </row>
    <row r="17" spans="1:17" ht="22.5" customHeight="1" x14ac:dyDescent="0.2">
      <c r="A17" s="131"/>
      <c r="B17" s="133"/>
      <c r="C17" s="1337"/>
      <c r="D17" s="1337"/>
      <c r="E17" s="1337"/>
      <c r="F17" s="1338"/>
      <c r="G17" s="1339" t="s">
        <v>68</v>
      </c>
      <c r="H17" s="1340" t="s">
        <v>537</v>
      </c>
      <c r="I17" s="1340" t="s">
        <v>538</v>
      </c>
      <c r="J17" s="1340" t="s">
        <v>539</v>
      </c>
      <c r="K17" s="1339" t="s">
        <v>68</v>
      </c>
      <c r="L17" s="1340" t="s">
        <v>537</v>
      </c>
      <c r="M17" s="1340" t="s">
        <v>538</v>
      </c>
      <c r="N17" s="1340" t="s">
        <v>539</v>
      </c>
      <c r="O17" s="1183"/>
      <c r="P17" s="1184"/>
    </row>
    <row r="18" spans="1:17" s="1155" customFormat="1" ht="15" customHeight="1" x14ac:dyDescent="0.2">
      <c r="A18" s="1153"/>
      <c r="B18" s="1154"/>
      <c r="C18" s="1515" t="s">
        <v>68</v>
      </c>
      <c r="D18" s="1515"/>
      <c r="E18" s="1193"/>
      <c r="F18" s="1193"/>
      <c r="G18" s="1341">
        <v>203548.00000000937</v>
      </c>
      <c r="H18" s="1341">
        <v>197175.18048297364</v>
      </c>
      <c r="I18" s="1341">
        <v>5796.97846127721</v>
      </c>
      <c r="J18" s="1341">
        <v>575.84105575712169</v>
      </c>
      <c r="K18" s="1341">
        <v>208456.70000001372</v>
      </c>
      <c r="L18" s="1341">
        <v>201153.90000001321</v>
      </c>
      <c r="M18" s="1341">
        <v>6437.3000000000102</v>
      </c>
      <c r="N18" s="1341">
        <v>865.50000000000011</v>
      </c>
      <c r="O18" s="1185"/>
      <c r="Q18" s="1342"/>
    </row>
    <row r="19" spans="1:17" ht="13.5" customHeight="1" x14ac:dyDescent="0.2">
      <c r="A19" s="131"/>
      <c r="B19" s="133"/>
      <c r="C19" s="841"/>
      <c r="D19" s="1343" t="s">
        <v>540</v>
      </c>
      <c r="E19" s="1344"/>
      <c r="F19" s="1344"/>
      <c r="G19" s="1345">
        <v>40.909236929225465</v>
      </c>
      <c r="H19" s="1345">
        <v>40.909236929225465</v>
      </c>
      <c r="I19" s="1345">
        <v>0</v>
      </c>
      <c r="J19" s="1345">
        <v>0</v>
      </c>
      <c r="K19" s="1345">
        <v>180.6</v>
      </c>
      <c r="L19" s="1345">
        <v>180.6</v>
      </c>
      <c r="M19" s="1345">
        <v>0</v>
      </c>
      <c r="N19" s="1345">
        <v>0</v>
      </c>
      <c r="O19" s="1183"/>
      <c r="P19" s="1184"/>
      <c r="Q19" s="1342"/>
    </row>
    <row r="20" spans="1:17" ht="13.5" customHeight="1" x14ac:dyDescent="0.2">
      <c r="A20" s="131"/>
      <c r="B20" s="133"/>
      <c r="C20" s="841"/>
      <c r="D20" s="1343" t="s">
        <v>541</v>
      </c>
      <c r="E20" s="1344"/>
      <c r="F20" s="1344"/>
      <c r="G20" s="1345">
        <v>205.14961664827518</v>
      </c>
      <c r="H20" s="1345">
        <v>194.19354326106591</v>
      </c>
      <c r="I20" s="1345">
        <v>10.95607338720929</v>
      </c>
      <c r="J20" s="1345">
        <v>0</v>
      </c>
      <c r="K20" s="1345">
        <v>263.90000000000003</v>
      </c>
      <c r="L20" s="1345">
        <v>262.90000000000003</v>
      </c>
      <c r="M20" s="1345">
        <v>0</v>
      </c>
      <c r="N20" s="1345">
        <v>1</v>
      </c>
      <c r="O20" s="1183"/>
      <c r="P20" s="1186"/>
      <c r="Q20" s="1342"/>
    </row>
    <row r="21" spans="1:17" ht="13.5" customHeight="1" x14ac:dyDescent="0.2">
      <c r="A21" s="131"/>
      <c r="B21" s="133"/>
      <c r="C21" s="841"/>
      <c r="D21" s="1343" t="s">
        <v>542</v>
      </c>
      <c r="E21" s="1344"/>
      <c r="F21" s="1344"/>
      <c r="G21" s="1345">
        <v>2683.3427935083696</v>
      </c>
      <c r="H21" s="1345">
        <v>2657.6410896265361</v>
      </c>
      <c r="I21" s="1345">
        <v>19.560858811410821</v>
      </c>
      <c r="J21" s="1345">
        <v>6.140845070422535</v>
      </c>
      <c r="K21" s="1345">
        <v>2559.3999999999937</v>
      </c>
      <c r="L21" s="1345">
        <v>2551.2999999999943</v>
      </c>
      <c r="M21" s="1345">
        <v>8.1</v>
      </c>
      <c r="N21" s="1345">
        <v>0</v>
      </c>
      <c r="O21" s="1183"/>
      <c r="P21" s="1186"/>
      <c r="Q21" s="1342"/>
    </row>
    <row r="22" spans="1:17" ht="13.5" customHeight="1" x14ac:dyDescent="0.2">
      <c r="A22" s="131"/>
      <c r="B22" s="133"/>
      <c r="C22" s="841"/>
      <c r="D22" s="1343" t="s">
        <v>543</v>
      </c>
      <c r="E22" s="1344"/>
      <c r="F22" s="1344"/>
      <c r="G22" s="1345">
        <v>2673.2845739551267</v>
      </c>
      <c r="H22" s="1345">
        <v>2638.3105840440612</v>
      </c>
      <c r="I22" s="1345">
        <v>29.991847053922289</v>
      </c>
      <c r="J22" s="1345">
        <v>4.9821428571428568</v>
      </c>
      <c r="K22" s="1345">
        <v>2339.8999999999987</v>
      </c>
      <c r="L22" s="1345">
        <v>2319.099999999999</v>
      </c>
      <c r="M22" s="1345">
        <v>20.8</v>
      </c>
      <c r="N22" s="1345">
        <v>0</v>
      </c>
      <c r="O22" s="1183"/>
      <c r="P22" s="1186"/>
      <c r="Q22" s="1342"/>
    </row>
    <row r="23" spans="1:17" ht="13.5" customHeight="1" x14ac:dyDescent="0.2">
      <c r="A23" s="131"/>
      <c r="B23" s="133"/>
      <c r="C23" s="841"/>
      <c r="D23" s="1343" t="s">
        <v>544</v>
      </c>
      <c r="E23" s="1344"/>
      <c r="F23" s="1344"/>
      <c r="G23" s="1345">
        <v>991.50976792547158</v>
      </c>
      <c r="H23" s="1345">
        <v>951.98741477627038</v>
      </c>
      <c r="I23" s="1345">
        <v>39.522353149201201</v>
      </c>
      <c r="J23" s="1345">
        <v>0</v>
      </c>
      <c r="K23" s="1345">
        <v>993.2</v>
      </c>
      <c r="L23" s="1345">
        <v>993.2</v>
      </c>
      <c r="M23" s="1345">
        <v>0</v>
      </c>
      <c r="N23" s="1345">
        <v>0</v>
      </c>
      <c r="O23" s="1183"/>
      <c r="P23" s="1186"/>
      <c r="Q23" s="1342"/>
    </row>
    <row r="24" spans="1:17" ht="13.5" customHeight="1" x14ac:dyDescent="0.2">
      <c r="A24" s="131"/>
      <c r="B24" s="133"/>
      <c r="C24" s="841"/>
      <c r="D24" s="1343" t="s">
        <v>545</v>
      </c>
      <c r="E24" s="1344"/>
      <c r="F24" s="1344"/>
      <c r="G24" s="1345">
        <v>3988.3953092776219</v>
      </c>
      <c r="H24" s="1345">
        <v>3939.694074935991</v>
      </c>
      <c r="I24" s="1345">
        <v>48.701234341630403</v>
      </c>
      <c r="J24" s="1345">
        <v>0</v>
      </c>
      <c r="K24" s="1345">
        <v>4677.8000000000056</v>
      </c>
      <c r="L24" s="1345">
        <v>4595.700000000008</v>
      </c>
      <c r="M24" s="1345">
        <v>82.1</v>
      </c>
      <c r="N24" s="1345">
        <v>0</v>
      </c>
      <c r="O24" s="1183"/>
      <c r="P24" s="1186"/>
      <c r="Q24" s="1342"/>
    </row>
    <row r="25" spans="1:17" ht="13.5" customHeight="1" x14ac:dyDescent="0.2">
      <c r="A25" s="131"/>
      <c r="B25" s="133"/>
      <c r="C25" s="841"/>
      <c r="D25" s="1343" t="s">
        <v>546</v>
      </c>
      <c r="E25" s="1344"/>
      <c r="F25" s="1344"/>
      <c r="G25" s="1345">
        <v>866.2605860318215</v>
      </c>
      <c r="H25" s="1345">
        <v>837.78470229446248</v>
      </c>
      <c r="I25" s="1345">
        <v>22.487377990232623</v>
      </c>
      <c r="J25" s="1345">
        <v>5.9885057471264371</v>
      </c>
      <c r="K25" s="1345">
        <v>1046.8000000000002</v>
      </c>
      <c r="L25" s="1345">
        <v>1022.9000000000001</v>
      </c>
      <c r="M25" s="1345">
        <v>16</v>
      </c>
      <c r="N25" s="1345">
        <v>7.9</v>
      </c>
      <c r="O25" s="1183"/>
      <c r="P25" s="1186"/>
      <c r="Q25" s="1342"/>
    </row>
    <row r="26" spans="1:17" ht="13.5" customHeight="1" x14ac:dyDescent="0.2">
      <c r="A26" s="131"/>
      <c r="B26" s="133"/>
      <c r="C26" s="841"/>
      <c r="D26" s="1343" t="s">
        <v>547</v>
      </c>
      <c r="E26" s="1344"/>
      <c r="F26" s="1344"/>
      <c r="G26" s="1345">
        <v>1254.433724171012</v>
      </c>
      <c r="H26" s="1345">
        <v>1243.7742247190572</v>
      </c>
      <c r="I26" s="1345">
        <v>4.7826086956521738</v>
      </c>
      <c r="J26" s="1345">
        <v>5.8768907563025214</v>
      </c>
      <c r="K26" s="1345">
        <v>338.09999999999991</v>
      </c>
      <c r="L26" s="1345">
        <v>331.7999999999999</v>
      </c>
      <c r="M26" s="1345">
        <v>6.3</v>
      </c>
      <c r="N26" s="1345">
        <v>0</v>
      </c>
      <c r="O26" s="1183"/>
      <c r="P26" s="1186"/>
      <c r="Q26" s="1342"/>
    </row>
    <row r="27" spans="1:17" ht="13.5" customHeight="1" x14ac:dyDescent="0.2">
      <c r="A27" s="131"/>
      <c r="B27" s="133"/>
      <c r="C27" s="841"/>
      <c r="D27" s="1343" t="s">
        <v>548</v>
      </c>
      <c r="E27" s="1344"/>
      <c r="F27" s="1344"/>
      <c r="G27" s="1345">
        <v>87.094160215951661</v>
      </c>
      <c r="H27" s="1345">
        <v>86.094160215951661</v>
      </c>
      <c r="I27" s="1345">
        <v>1</v>
      </c>
      <c r="J27" s="1345">
        <v>0</v>
      </c>
      <c r="K27" s="1345">
        <v>67.2</v>
      </c>
      <c r="L27" s="1345">
        <v>57.2</v>
      </c>
      <c r="M27" s="1345">
        <v>10</v>
      </c>
      <c r="N27" s="1345">
        <v>0</v>
      </c>
      <c r="O27" s="1183"/>
      <c r="P27" s="1186"/>
      <c r="Q27" s="1342"/>
    </row>
    <row r="28" spans="1:17" ht="13.5" customHeight="1" x14ac:dyDescent="0.2">
      <c r="A28" s="131"/>
      <c r="B28" s="133"/>
      <c r="C28" s="841"/>
      <c r="D28" s="1343" t="s">
        <v>549</v>
      </c>
      <c r="E28" s="1344"/>
      <c r="F28" s="1344"/>
      <c r="G28" s="1345">
        <v>591.00447121524246</v>
      </c>
      <c r="H28" s="1345">
        <v>572.06217728869649</v>
      </c>
      <c r="I28" s="1345">
        <v>17.942293926545894</v>
      </c>
      <c r="J28" s="1345">
        <v>1</v>
      </c>
      <c r="K28" s="1345">
        <v>381.90000000000009</v>
      </c>
      <c r="L28" s="1345">
        <v>351.6</v>
      </c>
      <c r="M28" s="1345">
        <v>30.3</v>
      </c>
      <c r="N28" s="1345">
        <v>0</v>
      </c>
      <c r="O28" s="1183"/>
      <c r="P28" s="1186"/>
      <c r="Q28" s="1342"/>
    </row>
    <row r="29" spans="1:17" ht="13.5" customHeight="1" x14ac:dyDescent="0.2">
      <c r="A29" s="131"/>
      <c r="B29" s="133"/>
      <c r="C29" s="841"/>
      <c r="D29" s="1343" t="s">
        <v>550</v>
      </c>
      <c r="E29" s="1344"/>
      <c r="F29" s="1344"/>
      <c r="G29" s="1345">
        <v>5892.9405753512492</v>
      </c>
      <c r="H29" s="1345">
        <v>5794.8988502940038</v>
      </c>
      <c r="I29" s="1345">
        <v>98.041725057245415</v>
      </c>
      <c r="J29" s="1345">
        <v>0</v>
      </c>
      <c r="K29" s="1345">
        <v>5826.600000000034</v>
      </c>
      <c r="L29" s="1345">
        <v>5755.1000000000322</v>
      </c>
      <c r="M29" s="1345">
        <v>71.5</v>
      </c>
      <c r="N29" s="1345">
        <v>0</v>
      </c>
      <c r="O29" s="1183"/>
      <c r="P29" s="1186"/>
      <c r="Q29" s="1342"/>
    </row>
    <row r="30" spans="1:17" ht="13.5" customHeight="1" x14ac:dyDescent="0.2">
      <c r="A30" s="131"/>
      <c r="B30" s="133"/>
      <c r="C30" s="841"/>
      <c r="D30" s="1343" t="s">
        <v>551</v>
      </c>
      <c r="E30" s="1344"/>
      <c r="F30" s="1344"/>
      <c r="G30" s="1345">
        <v>875.76924825762421</v>
      </c>
      <c r="H30" s="1345">
        <v>875.76924825762421</v>
      </c>
      <c r="I30" s="1345">
        <v>0</v>
      </c>
      <c r="J30" s="1345">
        <v>0</v>
      </c>
      <c r="K30" s="1345">
        <v>862.49999999999977</v>
      </c>
      <c r="L30" s="1345">
        <v>846.9</v>
      </c>
      <c r="M30" s="1345">
        <v>15.6</v>
      </c>
      <c r="N30" s="1345">
        <v>0</v>
      </c>
      <c r="O30" s="1183"/>
      <c r="P30" s="1186"/>
      <c r="Q30" s="1342"/>
    </row>
    <row r="31" spans="1:17" ht="13.5" customHeight="1" x14ac:dyDescent="0.2">
      <c r="A31" s="131"/>
      <c r="B31" s="133"/>
      <c r="C31" s="841"/>
      <c r="D31" s="1343" t="s">
        <v>552</v>
      </c>
      <c r="E31" s="1344"/>
      <c r="F31" s="1344"/>
      <c r="G31" s="1345">
        <v>2017.4854225248978</v>
      </c>
      <c r="H31" s="1345">
        <v>1983.4976401344877</v>
      </c>
      <c r="I31" s="1345">
        <v>33.987782390409748</v>
      </c>
      <c r="J31" s="1345">
        <v>0</v>
      </c>
      <c r="K31" s="1345">
        <v>1411.899999999999</v>
      </c>
      <c r="L31" s="1345">
        <v>1385.4999999999993</v>
      </c>
      <c r="M31" s="1345">
        <v>21</v>
      </c>
      <c r="N31" s="1345">
        <v>5.4</v>
      </c>
      <c r="O31" s="1183"/>
      <c r="P31" s="1186"/>
      <c r="Q31" s="1342"/>
    </row>
    <row r="32" spans="1:17" ht="13.5" customHeight="1" x14ac:dyDescent="0.2">
      <c r="A32" s="131"/>
      <c r="B32" s="133"/>
      <c r="C32" s="841"/>
      <c r="D32" s="1343" t="s">
        <v>553</v>
      </c>
      <c r="E32" s="1344"/>
      <c r="F32" s="1344"/>
      <c r="G32" s="1345">
        <v>1587.8719762544183</v>
      </c>
      <c r="H32" s="1345">
        <v>1179.6985890190426</v>
      </c>
      <c r="I32" s="1345">
        <v>382.62401691215035</v>
      </c>
      <c r="J32" s="1345">
        <v>25.549370323223542</v>
      </c>
      <c r="K32" s="1345">
        <v>1368.2999999999977</v>
      </c>
      <c r="L32" s="1345">
        <v>1096.399999999999</v>
      </c>
      <c r="M32" s="1345">
        <v>251.10000000000008</v>
      </c>
      <c r="N32" s="1345">
        <v>20.8</v>
      </c>
      <c r="O32" s="1183"/>
      <c r="P32" s="1186"/>
      <c r="Q32" s="1342"/>
    </row>
    <row r="33" spans="1:17" ht="13.5" customHeight="1" x14ac:dyDescent="0.2">
      <c r="A33" s="131"/>
      <c r="B33" s="133"/>
      <c r="C33" s="841"/>
      <c r="D33" s="1343" t="s">
        <v>554</v>
      </c>
      <c r="E33" s="1344"/>
      <c r="F33" s="1344"/>
      <c r="G33" s="1345">
        <v>521.03240407430098</v>
      </c>
      <c r="H33" s="1345">
        <v>515.2825656774038</v>
      </c>
      <c r="I33" s="1345">
        <v>5.7498383968972204</v>
      </c>
      <c r="J33" s="1345">
        <v>0</v>
      </c>
      <c r="K33" s="1345">
        <v>478.60000000000014</v>
      </c>
      <c r="L33" s="1345">
        <v>468.30000000000007</v>
      </c>
      <c r="M33" s="1345">
        <v>10.3</v>
      </c>
      <c r="N33" s="1345">
        <v>0</v>
      </c>
      <c r="O33" s="1183"/>
      <c r="P33" s="1186"/>
      <c r="Q33" s="1342"/>
    </row>
    <row r="34" spans="1:17" ht="13.5" customHeight="1" x14ac:dyDescent="0.2">
      <c r="A34" s="131"/>
      <c r="B34" s="133"/>
      <c r="C34" s="841"/>
      <c r="D34" s="1343" t="s">
        <v>555</v>
      </c>
      <c r="E34" s="1344"/>
      <c r="F34" s="1344"/>
      <c r="G34" s="1345">
        <v>3179.4202105794416</v>
      </c>
      <c r="H34" s="1345">
        <v>3152.5051203498278</v>
      </c>
      <c r="I34" s="1345">
        <v>18.981279853942958</v>
      </c>
      <c r="J34" s="1345">
        <v>7.9338103756708405</v>
      </c>
      <c r="K34" s="1345">
        <v>3859.4999999999973</v>
      </c>
      <c r="L34" s="1345">
        <v>3826.9999999999973</v>
      </c>
      <c r="M34" s="1345">
        <v>32.500000000000007</v>
      </c>
      <c r="N34" s="1345">
        <v>0</v>
      </c>
      <c r="O34" s="1183"/>
      <c r="P34" s="1186"/>
      <c r="Q34" s="1342"/>
    </row>
    <row r="35" spans="1:17" ht="13.5" customHeight="1" x14ac:dyDescent="0.2">
      <c r="A35" s="131"/>
      <c r="B35" s="133"/>
      <c r="C35" s="841"/>
      <c r="D35" s="1343" t="s">
        <v>556</v>
      </c>
      <c r="E35" s="1344"/>
      <c r="F35" s="1344"/>
      <c r="G35" s="1345">
        <v>775.53179426936413</v>
      </c>
      <c r="H35" s="1345">
        <v>775.53179426936413</v>
      </c>
      <c r="I35" s="1345">
        <v>0</v>
      </c>
      <c r="J35" s="1345">
        <v>0</v>
      </c>
      <c r="K35" s="1345">
        <v>742.00000000000011</v>
      </c>
      <c r="L35" s="1345">
        <v>736.50000000000011</v>
      </c>
      <c r="M35" s="1345">
        <v>5.5</v>
      </c>
      <c r="N35" s="1345">
        <v>0</v>
      </c>
      <c r="O35" s="1183"/>
      <c r="P35" s="1186"/>
      <c r="Q35" s="1342"/>
    </row>
    <row r="36" spans="1:17" ht="13.5" customHeight="1" x14ac:dyDescent="0.2">
      <c r="A36" s="131"/>
      <c r="B36" s="133"/>
      <c r="C36" s="841"/>
      <c r="D36" s="1343" t="s">
        <v>557</v>
      </c>
      <c r="E36" s="1344"/>
      <c r="F36" s="1344"/>
      <c r="G36" s="1345">
        <v>4736.1428856495877</v>
      </c>
      <c r="H36" s="1345">
        <v>4572.9875236911457</v>
      </c>
      <c r="I36" s="1345">
        <v>163.15536195844496</v>
      </c>
      <c r="J36" s="1345">
        <v>0</v>
      </c>
      <c r="K36" s="1345">
        <v>4873.8000000000084</v>
      </c>
      <c r="L36" s="1345">
        <v>4758.0000000000082</v>
      </c>
      <c r="M36" s="1345">
        <v>110.3</v>
      </c>
      <c r="N36" s="1345">
        <v>5.5</v>
      </c>
      <c r="O36" s="1183"/>
      <c r="P36" s="1186"/>
      <c r="Q36" s="1342"/>
    </row>
    <row r="37" spans="1:17" ht="13.5" customHeight="1" x14ac:dyDescent="0.2">
      <c r="A37" s="131"/>
      <c r="B37" s="133"/>
      <c r="C37" s="841"/>
      <c r="D37" s="1343" t="s">
        <v>558</v>
      </c>
      <c r="E37" s="1344"/>
      <c r="F37" s="1344"/>
      <c r="G37" s="1345">
        <v>827.68491221145791</v>
      </c>
      <c r="H37" s="1345">
        <v>814.66886943070915</v>
      </c>
      <c r="I37" s="1345">
        <v>13.016042780748663</v>
      </c>
      <c r="J37" s="1345">
        <v>0</v>
      </c>
      <c r="K37" s="1345">
        <v>996.20000000000039</v>
      </c>
      <c r="L37" s="1345">
        <v>982.50000000000034</v>
      </c>
      <c r="M37" s="1345">
        <v>13.7</v>
      </c>
      <c r="N37" s="1345">
        <v>0</v>
      </c>
      <c r="O37" s="1183"/>
      <c r="P37" s="1186"/>
      <c r="Q37" s="1342"/>
    </row>
    <row r="38" spans="1:17" ht="13.5" customHeight="1" x14ac:dyDescent="0.2">
      <c r="A38" s="131"/>
      <c r="B38" s="133"/>
      <c r="C38" s="841"/>
      <c r="D38" s="1343" t="s">
        <v>559</v>
      </c>
      <c r="E38" s="1344"/>
      <c r="F38" s="1344"/>
      <c r="G38" s="1345">
        <v>9056.8771869329958</v>
      </c>
      <c r="H38" s="1345">
        <v>8765.7355339544283</v>
      </c>
      <c r="I38" s="1345">
        <v>279.92255355275159</v>
      </c>
      <c r="J38" s="1345">
        <v>11.219099425808402</v>
      </c>
      <c r="K38" s="1345">
        <v>9028.5000000000564</v>
      </c>
      <c r="L38" s="1345">
        <v>8616.1000000000458</v>
      </c>
      <c r="M38" s="1345">
        <v>379.7</v>
      </c>
      <c r="N38" s="1345">
        <v>32.700000000000003</v>
      </c>
      <c r="O38" s="1183"/>
      <c r="P38" s="1186"/>
      <c r="Q38" s="1342"/>
    </row>
    <row r="39" spans="1:17" ht="13.5" customHeight="1" x14ac:dyDescent="0.2">
      <c r="A39" s="131"/>
      <c r="B39" s="133"/>
      <c r="C39" s="841"/>
      <c r="D39" s="1343" t="s">
        <v>560</v>
      </c>
      <c r="E39" s="1344"/>
      <c r="F39" s="1344"/>
      <c r="G39" s="1345">
        <v>12994.698535510828</v>
      </c>
      <c r="H39" s="1345">
        <v>12708.920691941204</v>
      </c>
      <c r="I39" s="1345">
        <v>280.92039216573176</v>
      </c>
      <c r="J39" s="1345">
        <v>4.8574514038876888</v>
      </c>
      <c r="K39" s="1345">
        <v>13409.100000000049</v>
      </c>
      <c r="L39" s="1345">
        <v>12977.300000000052</v>
      </c>
      <c r="M39" s="1345">
        <v>404.30000000000007</v>
      </c>
      <c r="N39" s="1345">
        <v>27.500000000000004</v>
      </c>
      <c r="O39" s="1183"/>
      <c r="P39" s="1186"/>
      <c r="Q39" s="1342"/>
    </row>
    <row r="40" spans="1:17" ht="13.5" customHeight="1" x14ac:dyDescent="0.2">
      <c r="A40" s="131"/>
      <c r="B40" s="133"/>
      <c r="C40" s="841"/>
      <c r="D40" s="1343" t="s">
        <v>561</v>
      </c>
      <c r="E40" s="1344"/>
      <c r="F40" s="1344"/>
      <c r="G40" s="1345">
        <v>7837.3002968947285</v>
      </c>
      <c r="H40" s="1345">
        <v>7615.850804968085</v>
      </c>
      <c r="I40" s="1345">
        <v>221.44949192664359</v>
      </c>
      <c r="J40" s="1345">
        <v>0</v>
      </c>
      <c r="K40" s="1345">
        <v>8837.4000000000324</v>
      </c>
      <c r="L40" s="1345">
        <v>8619.2000000000335</v>
      </c>
      <c r="M40" s="1345">
        <v>217.2</v>
      </c>
      <c r="N40" s="1345">
        <v>1</v>
      </c>
      <c r="O40" s="1183"/>
      <c r="P40" s="1186"/>
      <c r="Q40" s="1342"/>
    </row>
    <row r="41" spans="1:17" ht="13.5" customHeight="1" x14ac:dyDescent="0.2">
      <c r="A41" s="131"/>
      <c r="B41" s="133"/>
      <c r="C41" s="841"/>
      <c r="D41" s="1343" t="s">
        <v>562</v>
      </c>
      <c r="E41" s="1344"/>
      <c r="F41" s="1344"/>
      <c r="G41" s="1345">
        <v>3742.3823601859508</v>
      </c>
      <c r="H41" s="1345">
        <v>3720.2554170638905</v>
      </c>
      <c r="I41" s="1345">
        <v>22.12694312206045</v>
      </c>
      <c r="J41" s="1345">
        <v>0</v>
      </c>
      <c r="K41" s="1345">
        <v>3116.4999999999973</v>
      </c>
      <c r="L41" s="1345">
        <v>3103.1999999999975</v>
      </c>
      <c r="M41" s="1345">
        <v>13.299999999999999</v>
      </c>
      <c r="N41" s="1345">
        <v>0</v>
      </c>
      <c r="O41" s="1183"/>
      <c r="P41" s="1186"/>
      <c r="Q41" s="1342"/>
    </row>
    <row r="42" spans="1:17" ht="13.5" customHeight="1" x14ac:dyDescent="0.2">
      <c r="A42" s="131"/>
      <c r="B42" s="133"/>
      <c r="C42" s="841"/>
      <c r="D42" s="1343" t="s">
        <v>563</v>
      </c>
      <c r="E42" s="1344"/>
      <c r="F42" s="1344"/>
      <c r="G42" s="1345">
        <v>5529.6662743026573</v>
      </c>
      <c r="H42" s="1345">
        <v>5136.322403232899</v>
      </c>
      <c r="I42" s="1345">
        <v>374.66751206717737</v>
      </c>
      <c r="J42" s="1345">
        <v>18.676359002579684</v>
      </c>
      <c r="K42" s="1345">
        <v>6707.4000000000178</v>
      </c>
      <c r="L42" s="1345">
        <v>6164.6000000000113</v>
      </c>
      <c r="M42" s="1345">
        <v>507.4</v>
      </c>
      <c r="N42" s="1345">
        <v>35.4</v>
      </c>
      <c r="O42" s="1183"/>
      <c r="P42" s="1186"/>
      <c r="Q42" s="1342"/>
    </row>
    <row r="43" spans="1:17" ht="13.5" customHeight="1" x14ac:dyDescent="0.2">
      <c r="A43" s="131"/>
      <c r="B43" s="133"/>
      <c r="C43" s="841"/>
      <c r="D43" s="1343" t="s">
        <v>564</v>
      </c>
      <c r="E43" s="1344"/>
      <c r="F43" s="1344"/>
      <c r="G43" s="1345">
        <v>3197.4901784492426</v>
      </c>
      <c r="H43" s="1345">
        <v>3079.9023644254416</v>
      </c>
      <c r="I43" s="1345">
        <v>117.58781402380042</v>
      </c>
      <c r="J43" s="1345">
        <v>0</v>
      </c>
      <c r="K43" s="1345">
        <v>2592.2999999999984</v>
      </c>
      <c r="L43" s="1345">
        <v>2423.5999999999981</v>
      </c>
      <c r="M43" s="1345">
        <v>167.7</v>
      </c>
      <c r="N43" s="1345">
        <v>1</v>
      </c>
      <c r="O43" s="1183"/>
      <c r="P43" s="1186"/>
      <c r="Q43" s="1342"/>
    </row>
    <row r="44" spans="1:17" ht="13.5" customHeight="1" x14ac:dyDescent="0.2">
      <c r="A44" s="131"/>
      <c r="B44" s="133"/>
      <c r="C44" s="841"/>
      <c r="D44" s="1343" t="s">
        <v>565</v>
      </c>
      <c r="E44" s="1344"/>
      <c r="F44" s="1344"/>
      <c r="G44" s="1345">
        <v>225.48456650434548</v>
      </c>
      <c r="H44" s="1345">
        <v>225.48456650434548</v>
      </c>
      <c r="I44" s="1345">
        <v>0</v>
      </c>
      <c r="J44" s="1345">
        <v>0</v>
      </c>
      <c r="K44" s="1345">
        <v>10.7</v>
      </c>
      <c r="L44" s="1345">
        <v>4.5</v>
      </c>
      <c r="M44" s="1345">
        <v>6.2</v>
      </c>
      <c r="N44" s="1345">
        <v>0</v>
      </c>
      <c r="O44" s="1183"/>
      <c r="P44" s="1186"/>
      <c r="Q44" s="1342"/>
    </row>
    <row r="45" spans="1:17" ht="13.5" customHeight="1" x14ac:dyDescent="0.2">
      <c r="A45" s="131"/>
      <c r="B45" s="133"/>
      <c r="C45" s="841"/>
      <c r="D45" s="1343" t="s">
        <v>566</v>
      </c>
      <c r="E45" s="1344"/>
      <c r="F45" s="1344"/>
      <c r="G45" s="1345">
        <v>20304.751827682001</v>
      </c>
      <c r="H45" s="1345">
        <v>19781.77571642102</v>
      </c>
      <c r="I45" s="1345">
        <v>502.22096983380334</v>
      </c>
      <c r="J45" s="1345">
        <v>20.755141427200254</v>
      </c>
      <c r="K45" s="1345">
        <v>21966.699999999815</v>
      </c>
      <c r="L45" s="1345">
        <v>21391.299999999817</v>
      </c>
      <c r="M45" s="1345">
        <v>537.50000000000023</v>
      </c>
      <c r="N45" s="1345">
        <v>37.900000000000006</v>
      </c>
      <c r="O45" s="1183"/>
      <c r="P45" s="1186"/>
      <c r="Q45" s="1342"/>
    </row>
    <row r="46" spans="1:17" ht="13.5" customHeight="1" x14ac:dyDescent="0.2">
      <c r="A46" s="131"/>
      <c r="B46" s="133"/>
      <c r="C46" s="841"/>
      <c r="D46" s="1343" t="s">
        <v>567</v>
      </c>
      <c r="E46" s="1344"/>
      <c r="F46" s="1344"/>
      <c r="G46" s="1345">
        <v>21369.891395075432</v>
      </c>
      <c r="H46" s="1345">
        <v>20777.174125112841</v>
      </c>
      <c r="I46" s="1345">
        <v>580.34299812300469</v>
      </c>
      <c r="J46" s="1345">
        <v>12.374271839601505</v>
      </c>
      <c r="K46" s="1345">
        <v>22045.399999999754</v>
      </c>
      <c r="L46" s="1345">
        <v>21434.899999999787</v>
      </c>
      <c r="M46" s="1345">
        <v>580.3000000000003</v>
      </c>
      <c r="N46" s="1345">
        <v>30.2</v>
      </c>
      <c r="O46" s="1183"/>
      <c r="P46" s="1186"/>
      <c r="Q46" s="1342"/>
    </row>
    <row r="47" spans="1:17" ht="13.5" customHeight="1" x14ac:dyDescent="0.2">
      <c r="A47" s="131"/>
      <c r="B47" s="133"/>
      <c r="C47" s="841"/>
      <c r="D47" s="1343" t="s">
        <v>568</v>
      </c>
      <c r="E47" s="1344"/>
      <c r="F47" s="1344"/>
      <c r="G47" s="1345">
        <v>1438.5612418396863</v>
      </c>
      <c r="H47" s="1345">
        <v>1403.4724502370875</v>
      </c>
      <c r="I47" s="1345">
        <v>35.088791602598882</v>
      </c>
      <c r="J47" s="1345">
        <v>0</v>
      </c>
      <c r="K47" s="1345">
        <v>1381.0000000000005</v>
      </c>
      <c r="L47" s="1345">
        <v>1334.7</v>
      </c>
      <c r="M47" s="1345">
        <v>37.299999999999997</v>
      </c>
      <c r="N47" s="1345">
        <v>9</v>
      </c>
      <c r="O47" s="1183"/>
      <c r="P47" s="1186"/>
      <c r="Q47" s="1342"/>
    </row>
    <row r="48" spans="1:17" ht="13.5" customHeight="1" x14ac:dyDescent="0.2">
      <c r="A48" s="131"/>
      <c r="B48" s="133"/>
      <c r="C48" s="841"/>
      <c r="D48" s="1343" t="s">
        <v>569</v>
      </c>
      <c r="E48" s="1344"/>
      <c r="F48" s="1344"/>
      <c r="G48" s="1345">
        <v>4442.4485721797701</v>
      </c>
      <c r="H48" s="1345">
        <v>4372.5785061205725</v>
      </c>
      <c r="I48" s="1345">
        <v>69.870066059198948</v>
      </c>
      <c r="J48" s="1345">
        <v>0</v>
      </c>
      <c r="K48" s="1345">
        <v>4414.3999999999933</v>
      </c>
      <c r="L48" s="1345">
        <v>4369.4999999999927</v>
      </c>
      <c r="M48" s="1345">
        <v>44.9</v>
      </c>
      <c r="N48" s="1345">
        <v>0</v>
      </c>
      <c r="O48" s="1183"/>
      <c r="P48" s="1186"/>
      <c r="Q48" s="1342"/>
    </row>
    <row r="49" spans="1:17" ht="13.5" customHeight="1" x14ac:dyDescent="0.2">
      <c r="A49" s="131"/>
      <c r="B49" s="133"/>
      <c r="C49" s="841"/>
      <c r="D49" s="1343" t="s">
        <v>570</v>
      </c>
      <c r="E49" s="1344"/>
      <c r="F49" s="1344"/>
      <c r="G49" s="1345">
        <v>9165.4240182970898</v>
      </c>
      <c r="H49" s="1345">
        <v>8911.0564832164455</v>
      </c>
      <c r="I49" s="1345">
        <v>248.49064432433082</v>
      </c>
      <c r="J49" s="1345">
        <v>5.8768907563025214</v>
      </c>
      <c r="K49" s="1345">
        <v>9229.800000000012</v>
      </c>
      <c r="L49" s="1345">
        <v>9006.0000000000055</v>
      </c>
      <c r="M49" s="1345">
        <v>223.8</v>
      </c>
      <c r="N49" s="1345">
        <v>0</v>
      </c>
      <c r="O49" s="1183"/>
      <c r="P49" s="1186"/>
      <c r="Q49" s="1342"/>
    </row>
    <row r="50" spans="1:17" ht="13.5" customHeight="1" x14ac:dyDescent="0.2">
      <c r="A50" s="131"/>
      <c r="B50" s="133"/>
      <c r="C50" s="841"/>
      <c r="D50" s="1343" t="s">
        <v>571</v>
      </c>
      <c r="E50" s="1344"/>
      <c r="F50" s="1344"/>
      <c r="G50" s="1345">
        <v>11176.950047416934</v>
      </c>
      <c r="H50" s="1345">
        <v>10910.513895971619</v>
      </c>
      <c r="I50" s="1345">
        <v>261.42554136573364</v>
      </c>
      <c r="J50" s="1345">
        <v>5.0106100795755966</v>
      </c>
      <c r="K50" s="1345">
        <v>10943.200000000044</v>
      </c>
      <c r="L50" s="1345">
        <v>10714.000000000042</v>
      </c>
      <c r="M50" s="1345">
        <v>219.60000000000002</v>
      </c>
      <c r="N50" s="1345">
        <v>9.6</v>
      </c>
      <c r="O50" s="1183"/>
      <c r="P50" s="1186"/>
      <c r="Q50" s="1342"/>
    </row>
    <row r="51" spans="1:17" ht="13.5" customHeight="1" x14ac:dyDescent="0.2">
      <c r="A51" s="131"/>
      <c r="B51" s="133"/>
      <c r="C51" s="841"/>
      <c r="D51" s="1343" t="s">
        <v>572</v>
      </c>
      <c r="E51" s="1344"/>
      <c r="F51" s="1344"/>
      <c r="G51" s="1345">
        <v>869.93259929459828</v>
      </c>
      <c r="H51" s="1345">
        <v>842.72253788541934</v>
      </c>
      <c r="I51" s="1345">
        <v>27.210061409179055</v>
      </c>
      <c r="J51" s="1345">
        <v>0</v>
      </c>
      <c r="K51" s="1345">
        <v>886.10000000000059</v>
      </c>
      <c r="L51" s="1345">
        <v>870.40000000000066</v>
      </c>
      <c r="M51" s="1345">
        <v>15.700000000000001</v>
      </c>
      <c r="N51" s="1345">
        <v>0</v>
      </c>
      <c r="O51" s="1183"/>
      <c r="P51" s="1186"/>
      <c r="Q51" s="1342"/>
    </row>
    <row r="52" spans="1:17" ht="13.5" customHeight="1" x14ac:dyDescent="0.2">
      <c r="A52" s="131"/>
      <c r="B52" s="133"/>
      <c r="C52" s="841"/>
      <c r="D52" s="1343" t="s">
        <v>573</v>
      </c>
      <c r="E52" s="1344"/>
      <c r="F52" s="1344"/>
      <c r="G52" s="1345">
        <v>11037.911310797626</v>
      </c>
      <c r="H52" s="1345">
        <v>10798.054480955119</v>
      </c>
      <c r="I52" s="1345">
        <v>221.31493943499518</v>
      </c>
      <c r="J52" s="1345">
        <v>18.541890407514384</v>
      </c>
      <c r="K52" s="1345">
        <v>12139.000000000067</v>
      </c>
      <c r="L52" s="1345">
        <v>11830.80000000007</v>
      </c>
      <c r="M52" s="1345">
        <v>294.2000000000001</v>
      </c>
      <c r="N52" s="1345">
        <v>14</v>
      </c>
      <c r="O52" s="1183"/>
      <c r="P52" s="1186"/>
      <c r="Q52" s="1342"/>
    </row>
    <row r="53" spans="1:17" ht="13.5" customHeight="1" x14ac:dyDescent="0.2">
      <c r="A53" s="131"/>
      <c r="B53" s="133"/>
      <c r="C53" s="841"/>
      <c r="D53" s="1343" t="s">
        <v>574</v>
      </c>
      <c r="E53" s="1344"/>
      <c r="F53" s="1344"/>
      <c r="G53" s="1345">
        <v>7461.2188826000147</v>
      </c>
      <c r="H53" s="1345">
        <v>7065.8542659652203</v>
      </c>
      <c r="I53" s="1345">
        <v>395.36461663479037</v>
      </c>
      <c r="J53" s="1345">
        <v>0</v>
      </c>
      <c r="K53" s="1345">
        <v>9946.7000000000389</v>
      </c>
      <c r="L53" s="1345">
        <v>9281.0000000000309</v>
      </c>
      <c r="M53" s="1345">
        <v>653.70000000000016</v>
      </c>
      <c r="N53" s="1345">
        <v>12</v>
      </c>
      <c r="O53" s="1183"/>
      <c r="P53" s="1186"/>
      <c r="Q53" s="1342"/>
    </row>
    <row r="54" spans="1:17" ht="13.5" customHeight="1" x14ac:dyDescent="0.2">
      <c r="A54" s="131"/>
      <c r="B54" s="133"/>
      <c r="C54" s="841"/>
      <c r="D54" s="1343" t="s">
        <v>575</v>
      </c>
      <c r="E54" s="1344"/>
      <c r="F54" s="1344"/>
      <c r="G54" s="1345">
        <v>509.30317749574266</v>
      </c>
      <c r="H54" s="1345">
        <v>466.0294134876176</v>
      </c>
      <c r="I54" s="1345">
        <v>43.27376400812507</v>
      </c>
      <c r="J54" s="1345">
        <v>0</v>
      </c>
      <c r="K54" s="1345">
        <v>462.2</v>
      </c>
      <c r="L54" s="1345">
        <v>435.40000000000009</v>
      </c>
      <c r="M54" s="1345">
        <v>26.799999999999997</v>
      </c>
      <c r="N54" s="1345">
        <v>0</v>
      </c>
      <c r="O54" s="1183"/>
      <c r="P54" s="1186"/>
      <c r="Q54" s="1342"/>
    </row>
    <row r="55" spans="1:17" ht="13.5" customHeight="1" x14ac:dyDescent="0.2">
      <c r="A55" s="131"/>
      <c r="B55" s="133"/>
      <c r="C55" s="841"/>
      <c r="D55" s="1343" t="s">
        <v>576</v>
      </c>
      <c r="E55" s="1344"/>
      <c r="F55" s="1344"/>
      <c r="G55" s="1345">
        <v>10926.153554868717</v>
      </c>
      <c r="H55" s="1345">
        <v>10340.126653274581</v>
      </c>
      <c r="I55" s="1345">
        <v>586.02690159412009</v>
      </c>
      <c r="J55" s="1345">
        <v>0</v>
      </c>
      <c r="K55" s="1345">
        <v>11911.100000000068</v>
      </c>
      <c r="L55" s="1345">
        <v>11327.50000000006</v>
      </c>
      <c r="M55" s="1345">
        <v>566.10000000000036</v>
      </c>
      <c r="N55" s="1345">
        <v>17.5</v>
      </c>
      <c r="O55" s="1183"/>
      <c r="P55" s="1186"/>
      <c r="Q55" s="1342"/>
    </row>
    <row r="56" spans="1:17" ht="13.5" customHeight="1" x14ac:dyDescent="0.2">
      <c r="A56" s="131"/>
      <c r="B56" s="133"/>
      <c r="C56" s="841"/>
      <c r="D56" s="1343" t="s">
        <v>577</v>
      </c>
      <c r="E56" s="1344"/>
      <c r="F56" s="1344"/>
      <c r="G56" s="1345">
        <v>2344.5232628076496</v>
      </c>
      <c r="H56" s="1345">
        <v>2153.2655101025384</v>
      </c>
      <c r="I56" s="1345">
        <v>184.99615715779819</v>
      </c>
      <c r="J56" s="1345">
        <v>6.2615955473098328</v>
      </c>
      <c r="K56" s="1345">
        <v>3032.7000000000007</v>
      </c>
      <c r="L56" s="1345">
        <v>2682.7000000000007</v>
      </c>
      <c r="M56" s="1345">
        <v>350</v>
      </c>
      <c r="N56" s="1345">
        <v>0</v>
      </c>
      <c r="O56" s="1183"/>
      <c r="P56" s="1186"/>
      <c r="Q56" s="1342"/>
    </row>
    <row r="57" spans="1:17" ht="13.5" customHeight="1" x14ac:dyDescent="0.2">
      <c r="A57" s="131"/>
      <c r="B57" s="133"/>
      <c r="C57" s="841"/>
      <c r="D57" s="1343" t="s">
        <v>578</v>
      </c>
      <c r="E57" s="1344"/>
      <c r="F57" s="1344"/>
      <c r="G57" s="1345">
        <v>115.35559084004878</v>
      </c>
      <c r="H57" s="1345">
        <v>115.35559084004878</v>
      </c>
      <c r="I57" s="1345">
        <v>0</v>
      </c>
      <c r="J57" s="1345">
        <v>0</v>
      </c>
      <c r="K57" s="1345">
        <v>203.3</v>
      </c>
      <c r="L57" s="1345">
        <v>203.3</v>
      </c>
      <c r="M57" s="1345">
        <v>0</v>
      </c>
      <c r="N57" s="1345">
        <v>0</v>
      </c>
      <c r="O57" s="1183"/>
      <c r="P57" s="1186"/>
      <c r="Q57" s="1342"/>
    </row>
    <row r="58" spans="1:17" ht="13.5" customHeight="1" x14ac:dyDescent="0.2">
      <c r="A58" s="131"/>
      <c r="B58" s="133"/>
      <c r="C58" s="841"/>
      <c r="D58" s="1343" t="s">
        <v>579</v>
      </c>
      <c r="E58" s="1344"/>
      <c r="F58" s="1344"/>
      <c r="G58" s="1345">
        <v>5256.1954213864492</v>
      </c>
      <c r="H58" s="1345">
        <v>5089.2645196768317</v>
      </c>
      <c r="I58" s="1345">
        <v>166.93090170961699</v>
      </c>
      <c r="J58" s="1345">
        <v>0</v>
      </c>
      <c r="K58" s="1345">
        <v>6110.5000000000136</v>
      </c>
      <c r="L58" s="1345">
        <v>5990.9000000000142</v>
      </c>
      <c r="M58" s="1345">
        <v>112.8</v>
      </c>
      <c r="N58" s="1345">
        <v>6.8</v>
      </c>
      <c r="O58" s="1183"/>
      <c r="P58" s="1186"/>
      <c r="Q58" s="1342"/>
    </row>
    <row r="59" spans="1:17" ht="13.5" customHeight="1" x14ac:dyDescent="0.2">
      <c r="A59" s="131"/>
      <c r="B59" s="133"/>
      <c r="C59" s="841"/>
      <c r="D59" s="1343" t="s">
        <v>580</v>
      </c>
      <c r="E59" s="1344"/>
      <c r="F59" s="1344"/>
      <c r="G59" s="1345">
        <v>20750.216029587296</v>
      </c>
      <c r="H59" s="1345">
        <v>20068.173142393753</v>
      </c>
      <c r="I59" s="1345">
        <v>267.24670645609592</v>
      </c>
      <c r="J59" s="1345">
        <v>414.79618073745314</v>
      </c>
      <c r="K59" s="1345">
        <v>16814.500000000055</v>
      </c>
      <c r="L59" s="1345">
        <v>15850.500000000067</v>
      </c>
      <c r="M59" s="1345">
        <v>373.7000000000001</v>
      </c>
      <c r="N59" s="1345">
        <v>590.30000000000007</v>
      </c>
      <c r="O59" s="1183"/>
      <c r="P59" s="1186"/>
      <c r="Q59" s="1342"/>
    </row>
    <row r="60" spans="1:17" s="1152" customFormat="1" ht="9.75" customHeight="1" x14ac:dyDescent="0.2">
      <c r="A60" s="1151"/>
      <c r="B60" s="1156"/>
      <c r="C60" s="1607" t="s">
        <v>581</v>
      </c>
      <c r="D60" s="1607"/>
      <c r="E60" s="1607"/>
      <c r="F60" s="1607"/>
      <c r="G60" s="1607"/>
      <c r="H60" s="1607"/>
      <c r="I60" s="1607"/>
      <c r="J60" s="1607"/>
      <c r="K60" s="1607"/>
      <c r="L60" s="1346"/>
      <c r="M60" s="1346"/>
      <c r="N60" s="1347"/>
      <c r="O60" s="1187"/>
      <c r="P60" s="1188"/>
    </row>
    <row r="61" spans="1:17" ht="13.5" customHeight="1" x14ac:dyDescent="0.2">
      <c r="A61" s="133"/>
      <c r="B61" s="154"/>
      <c r="C61" s="1348" t="s">
        <v>501</v>
      </c>
      <c r="D61" s="1348"/>
      <c r="E61" s="1348"/>
      <c r="F61" s="1348"/>
      <c r="G61" s="1604" t="s">
        <v>582</v>
      </c>
      <c r="H61" s="1604"/>
      <c r="I61" s="1604"/>
      <c r="J61" s="1349" t="s">
        <v>487</v>
      </c>
      <c r="K61" s="147"/>
      <c r="L61" s="147"/>
      <c r="M61" s="147"/>
      <c r="N61" s="1141"/>
      <c r="O61" s="1183"/>
      <c r="P61" s="1184"/>
    </row>
    <row r="62" spans="1:17" ht="13.5" customHeight="1" x14ac:dyDescent="0.2">
      <c r="A62" s="131"/>
      <c r="B62" s="133"/>
      <c r="C62" s="133"/>
      <c r="D62" s="133"/>
      <c r="E62" s="133"/>
      <c r="F62" s="133"/>
      <c r="G62" s="133"/>
      <c r="H62" s="133"/>
      <c r="I62" s="133"/>
      <c r="J62" s="133"/>
      <c r="K62" s="133"/>
      <c r="L62" s="1559">
        <v>43282</v>
      </c>
      <c r="M62" s="1559"/>
      <c r="N62" s="1559"/>
      <c r="O62" s="256">
        <v>17</v>
      </c>
      <c r="P62" s="1189"/>
    </row>
  </sheetData>
  <mergeCells count="48">
    <mergeCell ref="G61:I61"/>
    <mergeCell ref="L62:N62"/>
    <mergeCell ref="C14:N14"/>
    <mergeCell ref="C15:D16"/>
    <mergeCell ref="G16:J16"/>
    <mergeCell ref="K16:N16"/>
    <mergeCell ref="C18:D18"/>
    <mergeCell ref="C60:K60"/>
    <mergeCell ref="M12:N12"/>
    <mergeCell ref="C11:D11"/>
    <mergeCell ref="E11:F11"/>
    <mergeCell ref="G11:H11"/>
    <mergeCell ref="I11:J11"/>
    <mergeCell ref="K11:L11"/>
    <mergeCell ref="M11:N11"/>
    <mergeCell ref="C12:D12"/>
    <mergeCell ref="E12:F12"/>
    <mergeCell ref="G12:H12"/>
    <mergeCell ref="I12:J12"/>
    <mergeCell ref="K12:L12"/>
    <mergeCell ref="E9:F9"/>
    <mergeCell ref="G9:H9"/>
    <mergeCell ref="I9:J9"/>
    <mergeCell ref="K9:L9"/>
    <mergeCell ref="M9:N9"/>
    <mergeCell ref="E10:F10"/>
    <mergeCell ref="G10:H10"/>
    <mergeCell ref="I10:J10"/>
    <mergeCell ref="K10:L10"/>
    <mergeCell ref="M10:N10"/>
    <mergeCell ref="M6:N6"/>
    <mergeCell ref="G7:H7"/>
    <mergeCell ref="I7:J7"/>
    <mergeCell ref="C8:D8"/>
    <mergeCell ref="E8:F8"/>
    <mergeCell ref="G8:H8"/>
    <mergeCell ref="I8:J8"/>
    <mergeCell ref="K8:L8"/>
    <mergeCell ref="M8:N8"/>
    <mergeCell ref="C5:D6"/>
    <mergeCell ref="E6:F6"/>
    <mergeCell ref="G6:H6"/>
    <mergeCell ref="I6:J6"/>
    <mergeCell ref="K6:L6"/>
    <mergeCell ref="B1:E1"/>
    <mergeCell ref="B2:D2"/>
    <mergeCell ref="G2:M2"/>
    <mergeCell ref="C4:N4"/>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608" t="s">
        <v>328</v>
      </c>
      <c r="M1" s="1608"/>
      <c r="N1" s="403"/>
    </row>
    <row r="2" spans="1:41" ht="6" customHeight="1" x14ac:dyDescent="0.2">
      <c r="A2" s="403"/>
      <c r="B2" s="1609"/>
      <c r="C2" s="1610"/>
      <c r="D2" s="1610"/>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611" t="s">
        <v>132</v>
      </c>
      <c r="D4" s="1612"/>
      <c r="E4" s="1612"/>
      <c r="F4" s="1612"/>
      <c r="G4" s="1612"/>
      <c r="H4" s="1612"/>
      <c r="I4" s="1612"/>
      <c r="J4" s="1612"/>
      <c r="K4" s="1612"/>
      <c r="L4" s="1613"/>
      <c r="M4" s="413"/>
      <c r="N4" s="415"/>
      <c r="O4" s="622"/>
      <c r="P4" s="622"/>
      <c r="Q4" s="622"/>
      <c r="R4" s="622"/>
      <c r="S4" s="622"/>
      <c r="T4" s="622"/>
      <c r="U4" s="622"/>
      <c r="V4" s="622"/>
      <c r="W4" s="622"/>
      <c r="X4" s="622"/>
      <c r="Y4" s="622"/>
      <c r="Z4" s="622"/>
      <c r="AA4" s="622"/>
      <c r="AB4" s="622"/>
      <c r="AC4" s="622"/>
      <c r="AD4" s="729"/>
      <c r="AE4" s="729"/>
      <c r="AF4" s="729"/>
      <c r="AG4" s="729"/>
      <c r="AH4" s="729"/>
      <c r="AI4" s="729"/>
      <c r="AJ4" s="729"/>
      <c r="AK4" s="729"/>
      <c r="AL4" s="729"/>
      <c r="AM4" s="729"/>
      <c r="AN4" s="729"/>
      <c r="AO4" s="729"/>
    </row>
    <row r="5" spans="1:41" s="735" customFormat="1" x14ac:dyDescent="0.2">
      <c r="B5" s="736"/>
      <c r="C5" s="1565" t="s">
        <v>133</v>
      </c>
      <c r="D5" s="1565"/>
      <c r="E5" s="576"/>
      <c r="F5" s="505"/>
      <c r="G5" s="505"/>
      <c r="H5" s="505"/>
      <c r="I5" s="505"/>
      <c r="J5" s="505"/>
      <c r="K5" s="505"/>
      <c r="L5" s="455"/>
      <c r="M5" s="455"/>
      <c r="N5" s="739"/>
      <c r="O5" s="737"/>
      <c r="P5" s="737"/>
      <c r="Q5" s="737"/>
      <c r="R5" s="737"/>
      <c r="S5" s="737"/>
      <c r="T5" s="737"/>
      <c r="U5" s="737"/>
      <c r="V5" s="737"/>
      <c r="W5" s="737"/>
      <c r="X5" s="737"/>
      <c r="Y5" s="737"/>
      <c r="Z5" s="737"/>
      <c r="AA5" s="737"/>
      <c r="AB5" s="737"/>
      <c r="AC5" s="737"/>
      <c r="AD5" s="738"/>
      <c r="AE5" s="738"/>
      <c r="AF5" s="738"/>
      <c r="AG5" s="738"/>
      <c r="AH5" s="738"/>
      <c r="AI5" s="738"/>
      <c r="AJ5" s="738"/>
      <c r="AK5" s="738"/>
      <c r="AL5" s="738"/>
      <c r="AM5" s="738"/>
      <c r="AO5" s="738"/>
    </row>
    <row r="6" spans="1:41" ht="13.5" customHeight="1" x14ac:dyDescent="0.2">
      <c r="A6" s="403"/>
      <c r="B6" s="466"/>
      <c r="C6" s="1565"/>
      <c r="D6" s="1565"/>
      <c r="E6" s="1616">
        <v>2018</v>
      </c>
      <c r="F6" s="1616"/>
      <c r="G6" s="1616"/>
      <c r="H6" s="1616"/>
      <c r="I6" s="1616"/>
      <c r="J6" s="1616"/>
      <c r="K6" s="1614" t="str">
        <f xml:space="preserve"> CONCATENATE("valor médio de ",J7,F6)</f>
        <v>valor médio de jun.</v>
      </c>
      <c r="L6" s="505"/>
      <c r="M6" s="455"/>
      <c r="N6" s="571"/>
      <c r="O6" s="465"/>
      <c r="P6" s="465"/>
      <c r="Q6" s="465"/>
      <c r="R6" s="465"/>
      <c r="S6" s="465"/>
      <c r="T6" s="465"/>
      <c r="U6" s="465"/>
      <c r="V6" s="465"/>
      <c r="W6" s="465"/>
      <c r="X6" s="465"/>
      <c r="Y6" s="465"/>
      <c r="Z6" s="465"/>
      <c r="AA6" s="465"/>
      <c r="AB6" s="465"/>
      <c r="AC6" s="465"/>
      <c r="AD6" s="730"/>
      <c r="AE6" s="742" t="s">
        <v>341</v>
      </c>
      <c r="AF6" s="742"/>
      <c r="AG6" s="742" t="s">
        <v>342</v>
      </c>
      <c r="AH6" s="742"/>
      <c r="AI6" s="730"/>
      <c r="AJ6" s="730"/>
      <c r="AK6" s="730"/>
      <c r="AL6" s="730"/>
      <c r="AM6" s="730"/>
      <c r="AN6" s="743" t="str">
        <f>VLOOKUP(AI8,AJ8:AK9,2,FALSE)</f>
        <v>beneficiário</v>
      </c>
      <c r="AO6" s="742"/>
    </row>
    <row r="7" spans="1:41" ht="14.25" customHeight="1" x14ac:dyDescent="0.2">
      <c r="A7" s="403"/>
      <c r="B7" s="466"/>
      <c r="C7" s="443"/>
      <c r="D7" s="443"/>
      <c r="E7" s="1213" t="s">
        <v>93</v>
      </c>
      <c r="F7" s="1013" t="s">
        <v>104</v>
      </c>
      <c r="G7" s="1013" t="s">
        <v>103</v>
      </c>
      <c r="H7" s="1013" t="s">
        <v>102</v>
      </c>
      <c r="I7" s="1013" t="s">
        <v>101</v>
      </c>
      <c r="J7" s="1013" t="s">
        <v>100</v>
      </c>
      <c r="K7" s="1615" t="e">
        <f xml:space="preserve"> CONCATENATE("valor médio de ",#REF!,#REF!)</f>
        <v>#REF!</v>
      </c>
      <c r="L7" s="455"/>
      <c r="M7" s="503"/>
      <c r="N7" s="571"/>
      <c r="O7" s="465"/>
      <c r="P7" s="465"/>
      <c r="Q7" s="465"/>
      <c r="R7" s="465"/>
      <c r="S7" s="465"/>
      <c r="T7" s="465"/>
      <c r="U7" s="465"/>
      <c r="V7" s="465"/>
      <c r="W7" s="465"/>
      <c r="X7" s="465"/>
      <c r="Y7" s="465"/>
      <c r="Z7" s="465"/>
      <c r="AA7" s="465"/>
      <c r="AB7" s="465"/>
      <c r="AC7" s="465"/>
      <c r="AD7" s="730"/>
      <c r="AE7" s="731" t="s">
        <v>343</v>
      </c>
      <c r="AF7" s="730" t="s">
        <v>68</v>
      </c>
      <c r="AG7" s="731" t="s">
        <v>343</v>
      </c>
      <c r="AH7" s="730" t="s">
        <v>68</v>
      </c>
      <c r="AI7" s="732"/>
      <c r="AJ7" s="730"/>
      <c r="AK7" s="730"/>
      <c r="AL7" s="730"/>
      <c r="AM7" s="730"/>
      <c r="AN7" s="731" t="s">
        <v>343</v>
      </c>
      <c r="AO7" s="730" t="s">
        <v>68</v>
      </c>
    </row>
    <row r="8" spans="1:41" s="671" customFormat="1" x14ac:dyDescent="0.2">
      <c r="A8" s="667"/>
      <c r="B8" s="668"/>
      <c r="C8" s="669" t="s">
        <v>68</v>
      </c>
      <c r="D8" s="670"/>
      <c r="E8" s="380">
        <v>100335</v>
      </c>
      <c r="F8" s="380">
        <v>101290</v>
      </c>
      <c r="G8" s="380">
        <v>101553</v>
      </c>
      <c r="H8" s="380">
        <v>102254</v>
      </c>
      <c r="I8" s="380">
        <v>102651</v>
      </c>
      <c r="J8" s="380">
        <v>102128</v>
      </c>
      <c r="K8" s="744">
        <v>258.08999999999997</v>
      </c>
      <c r="L8" s="672"/>
      <c r="M8" s="673"/>
      <c r="N8" s="667"/>
      <c r="O8" s="777"/>
      <c r="P8" s="776"/>
      <c r="Q8" s="777"/>
      <c r="R8" s="777"/>
      <c r="S8" s="674"/>
      <c r="T8" s="674"/>
      <c r="U8" s="674"/>
      <c r="V8" s="674"/>
      <c r="W8" s="674"/>
      <c r="X8" s="674"/>
      <c r="Y8" s="674"/>
      <c r="Z8" s="674"/>
      <c r="AA8" s="674"/>
      <c r="AB8" s="674"/>
      <c r="AC8" s="674"/>
      <c r="AD8" s="729" t="str">
        <f>+C9</f>
        <v>Aveiro</v>
      </c>
      <c r="AE8" s="733">
        <f>+K9</f>
        <v>258.16914398422102</v>
      </c>
      <c r="AF8" s="733">
        <f>+$K$8</f>
        <v>258.08999999999997</v>
      </c>
      <c r="AG8" s="733">
        <f>+K46</f>
        <v>123.157467068122</v>
      </c>
      <c r="AH8" s="733">
        <f t="shared" ref="AH8:AH27" si="0">+$K$45</f>
        <v>114.85448860662299</v>
      </c>
      <c r="AI8" s="729">
        <v>2</v>
      </c>
      <c r="AJ8" s="729">
        <v>1</v>
      </c>
      <c r="AK8" s="729" t="s">
        <v>341</v>
      </c>
      <c r="AL8" s="729"/>
      <c r="AM8" s="729" t="str">
        <f>+AD8</f>
        <v>Aveiro</v>
      </c>
      <c r="AN8" s="734">
        <f>INDEX($AD$7:$AH$27,MATCH($AM8,$AD$7:$AD$27,0),MATCH(AN$7,$AD$7:$AH$7,0)+2*($AI$8-1))</f>
        <v>123.157467068122</v>
      </c>
      <c r="AO8" s="734">
        <f>INDEX($AD$7:$AH$27,MATCH($AM8,$AD$7:$AD$27,0),MATCH(AO$7,$AD$7:$AH$7,0)+2*($AI$8-1))</f>
        <v>114.85448860662299</v>
      </c>
    </row>
    <row r="9" spans="1:41" x14ac:dyDescent="0.2">
      <c r="A9" s="403"/>
      <c r="B9" s="466"/>
      <c r="C9" s="95" t="s">
        <v>62</v>
      </c>
      <c r="D9" s="411"/>
      <c r="E9" s="332">
        <v>4920</v>
      </c>
      <c r="F9" s="332">
        <v>5004</v>
      </c>
      <c r="G9" s="332">
        <v>5068</v>
      </c>
      <c r="H9" s="332">
        <v>5053</v>
      </c>
      <c r="I9" s="332">
        <v>5076</v>
      </c>
      <c r="J9" s="332">
        <v>5077</v>
      </c>
      <c r="K9" s="745">
        <v>258.16914398422102</v>
      </c>
      <c r="L9" s="455"/>
      <c r="M9" s="503"/>
      <c r="N9" s="403"/>
      <c r="O9" s="465"/>
      <c r="P9" s="465"/>
      <c r="Q9" s="465"/>
      <c r="R9" s="465"/>
      <c r="S9" s="465"/>
      <c r="T9" s="465"/>
      <c r="U9" s="465"/>
      <c r="V9" s="465"/>
      <c r="W9" s="465"/>
      <c r="X9" s="465"/>
      <c r="Y9" s="465"/>
      <c r="Z9" s="465"/>
      <c r="AA9" s="465"/>
      <c r="AB9" s="465"/>
      <c r="AC9" s="465"/>
      <c r="AD9" s="729" t="str">
        <f t="shared" ref="AD9:AD26" si="1">+C10</f>
        <v>Beja</v>
      </c>
      <c r="AE9" s="733">
        <f t="shared" ref="AE9:AE26" si="2">+K10</f>
        <v>324.80005824111799</v>
      </c>
      <c r="AF9" s="733">
        <f t="shared" ref="AF9:AF27" si="3">+$K$8</f>
        <v>258.08999999999997</v>
      </c>
      <c r="AG9" s="733">
        <f t="shared" ref="AG9:AG26" si="4">+K47</f>
        <v>114.490186819955</v>
      </c>
      <c r="AH9" s="733">
        <f t="shared" si="0"/>
        <v>114.85448860662299</v>
      </c>
      <c r="AI9" s="730"/>
      <c r="AJ9" s="730">
        <v>2</v>
      </c>
      <c r="AK9" s="730" t="s">
        <v>342</v>
      </c>
      <c r="AL9" s="730"/>
      <c r="AM9" s="729" t="str">
        <f t="shared" ref="AM9:AM27" si="5">+AD9</f>
        <v>Beja</v>
      </c>
      <c r="AN9" s="734">
        <f t="shared" ref="AN9:AO27" si="6">INDEX($AD$7:$AH$27,MATCH($AM9,$AD$7:$AD$27,0),MATCH(AN$7,$AD$7:$AH$7,0)+2*($AI$8-1))</f>
        <v>114.490186819955</v>
      </c>
      <c r="AO9" s="734">
        <f t="shared" si="6"/>
        <v>114.85448860662299</v>
      </c>
    </row>
    <row r="10" spans="1:41" x14ac:dyDescent="0.2">
      <c r="A10" s="403"/>
      <c r="B10" s="466"/>
      <c r="C10" s="95" t="s">
        <v>55</v>
      </c>
      <c r="D10" s="411"/>
      <c r="E10" s="332">
        <v>1668</v>
      </c>
      <c r="F10" s="332">
        <v>1680</v>
      </c>
      <c r="G10" s="332">
        <v>1701</v>
      </c>
      <c r="H10" s="332">
        <v>1723</v>
      </c>
      <c r="I10" s="332">
        <v>1757</v>
      </c>
      <c r="J10" s="332">
        <v>1720</v>
      </c>
      <c r="K10" s="745">
        <v>324.80005824111799</v>
      </c>
      <c r="L10" s="455"/>
      <c r="M10" s="503"/>
      <c r="N10" s="403"/>
      <c r="O10" s="465"/>
      <c r="P10" s="465"/>
      <c r="Q10" s="465"/>
      <c r="R10" s="465"/>
      <c r="S10" s="465"/>
      <c r="T10" s="465"/>
      <c r="U10" s="465"/>
      <c r="V10" s="465"/>
      <c r="W10" s="465"/>
      <c r="X10" s="465"/>
      <c r="Y10" s="465"/>
      <c r="Z10" s="465"/>
      <c r="AA10" s="465"/>
      <c r="AB10" s="465"/>
      <c r="AC10" s="465"/>
      <c r="AD10" s="729" t="str">
        <f t="shared" si="1"/>
        <v>Braga</v>
      </c>
      <c r="AE10" s="733">
        <f t="shared" si="2"/>
        <v>248.335918674699</v>
      </c>
      <c r="AF10" s="733">
        <f t="shared" si="3"/>
        <v>258.08999999999997</v>
      </c>
      <c r="AG10" s="733">
        <f t="shared" si="4"/>
        <v>120.997248312298</v>
      </c>
      <c r="AH10" s="733">
        <f t="shared" si="0"/>
        <v>114.85448860662299</v>
      </c>
      <c r="AI10" s="730"/>
      <c r="AJ10" s="730"/>
      <c r="AK10" s="730"/>
      <c r="AL10" s="730"/>
      <c r="AM10" s="729" t="str">
        <f t="shared" si="5"/>
        <v>Braga</v>
      </c>
      <c r="AN10" s="734">
        <f t="shared" si="6"/>
        <v>120.997248312298</v>
      </c>
      <c r="AO10" s="734">
        <f t="shared" si="6"/>
        <v>114.85448860662299</v>
      </c>
    </row>
    <row r="11" spans="1:41" x14ac:dyDescent="0.2">
      <c r="A11" s="403"/>
      <c r="B11" s="466"/>
      <c r="C11" s="95" t="s">
        <v>64</v>
      </c>
      <c r="D11" s="411"/>
      <c r="E11" s="332">
        <v>3181</v>
      </c>
      <c r="F11" s="332">
        <v>3253</v>
      </c>
      <c r="G11" s="332">
        <v>3299</v>
      </c>
      <c r="H11" s="332">
        <v>3345</v>
      </c>
      <c r="I11" s="332">
        <v>3381</v>
      </c>
      <c r="J11" s="332">
        <v>3323</v>
      </c>
      <c r="K11" s="745">
        <v>248.335918674699</v>
      </c>
      <c r="L11" s="455"/>
      <c r="M11" s="503"/>
      <c r="N11" s="403"/>
      <c r="O11" s="465"/>
      <c r="P11" s="465"/>
      <c r="Q11" s="465"/>
      <c r="R11" s="465"/>
      <c r="S11" s="465"/>
      <c r="T11" s="465"/>
      <c r="U11" s="465"/>
      <c r="V11" s="465"/>
      <c r="W11" s="465"/>
      <c r="X11" s="465"/>
      <c r="Y11" s="465"/>
      <c r="Z11" s="465"/>
      <c r="AA11" s="465"/>
      <c r="AB11" s="465"/>
      <c r="AC11" s="465"/>
      <c r="AD11" s="729" t="str">
        <f t="shared" si="1"/>
        <v>Bragança</v>
      </c>
      <c r="AE11" s="733">
        <f t="shared" si="2"/>
        <v>280.85089108910898</v>
      </c>
      <c r="AF11" s="733">
        <f t="shared" si="3"/>
        <v>258.08999999999997</v>
      </c>
      <c r="AG11" s="733">
        <f t="shared" si="4"/>
        <v>121.42953767123301</v>
      </c>
      <c r="AH11" s="733">
        <f t="shared" si="0"/>
        <v>114.85448860662299</v>
      </c>
      <c r="AI11" s="730"/>
      <c r="AJ11" s="730"/>
      <c r="AK11" s="730"/>
      <c r="AL11" s="730"/>
      <c r="AM11" s="729" t="str">
        <f t="shared" si="5"/>
        <v>Bragança</v>
      </c>
      <c r="AN11" s="734">
        <f t="shared" si="6"/>
        <v>121.42953767123301</v>
      </c>
      <c r="AO11" s="734">
        <f t="shared" si="6"/>
        <v>114.85448860662299</v>
      </c>
    </row>
    <row r="12" spans="1:41" x14ac:dyDescent="0.2">
      <c r="A12" s="403"/>
      <c r="B12" s="466"/>
      <c r="C12" s="95" t="s">
        <v>66</v>
      </c>
      <c r="D12" s="411"/>
      <c r="E12" s="332">
        <v>952</v>
      </c>
      <c r="F12" s="332">
        <v>991</v>
      </c>
      <c r="G12" s="332">
        <v>972</v>
      </c>
      <c r="H12" s="332">
        <v>988</v>
      </c>
      <c r="I12" s="332">
        <v>1007</v>
      </c>
      <c r="J12" s="332">
        <v>1012</v>
      </c>
      <c r="K12" s="745">
        <v>280.85089108910898</v>
      </c>
      <c r="L12" s="455"/>
      <c r="M12" s="503"/>
      <c r="N12" s="403"/>
      <c r="AD12" s="729" t="str">
        <f t="shared" si="1"/>
        <v>Castelo Branco</v>
      </c>
      <c r="AE12" s="733">
        <f t="shared" si="2"/>
        <v>250.05556676557899</v>
      </c>
      <c r="AF12" s="733">
        <f t="shared" si="3"/>
        <v>258.08999999999997</v>
      </c>
      <c r="AG12" s="733">
        <f t="shared" si="4"/>
        <v>115.27869493844</v>
      </c>
      <c r="AH12" s="733">
        <f t="shared" si="0"/>
        <v>114.85448860662299</v>
      </c>
      <c r="AI12" s="732"/>
      <c r="AJ12" s="732"/>
      <c r="AK12" s="732"/>
      <c r="AL12" s="732"/>
      <c r="AM12" s="729" t="str">
        <f t="shared" si="5"/>
        <v>Castelo Branco</v>
      </c>
      <c r="AN12" s="734">
        <f t="shared" si="6"/>
        <v>115.27869493844</v>
      </c>
      <c r="AO12" s="734">
        <f t="shared" si="6"/>
        <v>114.85448860662299</v>
      </c>
    </row>
    <row r="13" spans="1:41" x14ac:dyDescent="0.2">
      <c r="A13" s="403"/>
      <c r="B13" s="466"/>
      <c r="C13" s="95" t="s">
        <v>75</v>
      </c>
      <c r="D13" s="411"/>
      <c r="E13" s="332">
        <v>1708</v>
      </c>
      <c r="F13" s="332">
        <v>1720</v>
      </c>
      <c r="G13" s="332">
        <v>1737</v>
      </c>
      <c r="H13" s="332">
        <v>1744</v>
      </c>
      <c r="I13" s="332">
        <v>1749</v>
      </c>
      <c r="J13" s="332">
        <v>1686</v>
      </c>
      <c r="K13" s="745">
        <v>250.05556676557899</v>
      </c>
      <c r="L13" s="455"/>
      <c r="M13" s="503"/>
      <c r="N13" s="403"/>
      <c r="AD13" s="729" t="str">
        <f t="shared" si="1"/>
        <v>Coimbra</v>
      </c>
      <c r="AE13" s="733">
        <f t="shared" si="2"/>
        <v>228.382278131048</v>
      </c>
      <c r="AF13" s="733">
        <f t="shared" si="3"/>
        <v>258.08999999999997</v>
      </c>
      <c r="AG13" s="733">
        <f t="shared" si="4"/>
        <v>125.90438957476</v>
      </c>
      <c r="AH13" s="733">
        <f t="shared" si="0"/>
        <v>114.85448860662299</v>
      </c>
      <c r="AI13" s="732"/>
      <c r="AJ13" s="732"/>
      <c r="AK13" s="732"/>
      <c r="AL13" s="732"/>
      <c r="AM13" s="729" t="str">
        <f t="shared" si="5"/>
        <v>Coimbra</v>
      </c>
      <c r="AN13" s="734">
        <f t="shared" si="6"/>
        <v>125.90438957476</v>
      </c>
      <c r="AO13" s="734">
        <f t="shared" si="6"/>
        <v>114.85448860662299</v>
      </c>
    </row>
    <row r="14" spans="1:41" x14ac:dyDescent="0.2">
      <c r="A14" s="403"/>
      <c r="B14" s="466"/>
      <c r="C14" s="95" t="s">
        <v>61</v>
      </c>
      <c r="D14" s="411"/>
      <c r="E14" s="332">
        <v>3636</v>
      </c>
      <c r="F14" s="332">
        <v>3697</v>
      </c>
      <c r="G14" s="332">
        <v>3675</v>
      </c>
      <c r="H14" s="332">
        <v>3664</v>
      </c>
      <c r="I14" s="332">
        <v>3640</v>
      </c>
      <c r="J14" s="332">
        <v>3621</v>
      </c>
      <c r="K14" s="745">
        <v>228.382278131048</v>
      </c>
      <c r="L14" s="455"/>
      <c r="M14" s="503"/>
      <c r="N14" s="403"/>
      <c r="AD14" s="729" t="str">
        <f t="shared" si="1"/>
        <v>Évora</v>
      </c>
      <c r="AE14" s="733">
        <f t="shared" si="2"/>
        <v>274.45836089144501</v>
      </c>
      <c r="AF14" s="733">
        <f t="shared" si="3"/>
        <v>258.08999999999997</v>
      </c>
      <c r="AG14" s="733">
        <f t="shared" si="4"/>
        <v>110.115829247188</v>
      </c>
      <c r="AH14" s="733">
        <f t="shared" si="0"/>
        <v>114.85448860662299</v>
      </c>
      <c r="AI14" s="732"/>
      <c r="AJ14" s="732"/>
      <c r="AK14" s="732"/>
      <c r="AL14" s="732"/>
      <c r="AM14" s="729" t="str">
        <f t="shared" si="5"/>
        <v>Évora</v>
      </c>
      <c r="AN14" s="734">
        <f t="shared" si="6"/>
        <v>110.115829247188</v>
      </c>
      <c r="AO14" s="734">
        <f t="shared" si="6"/>
        <v>114.85448860662299</v>
      </c>
    </row>
    <row r="15" spans="1:41" x14ac:dyDescent="0.2">
      <c r="A15" s="403"/>
      <c r="B15" s="466"/>
      <c r="C15" s="95" t="s">
        <v>56</v>
      </c>
      <c r="D15" s="411"/>
      <c r="E15" s="332">
        <v>1397</v>
      </c>
      <c r="F15" s="332">
        <v>1389</v>
      </c>
      <c r="G15" s="332">
        <v>1389</v>
      </c>
      <c r="H15" s="332">
        <v>1418</v>
      </c>
      <c r="I15" s="332">
        <v>1427</v>
      </c>
      <c r="J15" s="332">
        <v>1391</v>
      </c>
      <c r="K15" s="745">
        <v>274.45836089144501</v>
      </c>
      <c r="L15" s="455"/>
      <c r="M15" s="503"/>
      <c r="N15" s="403"/>
      <c r="AD15" s="729" t="str">
        <f t="shared" si="1"/>
        <v>Faro</v>
      </c>
      <c r="AE15" s="733">
        <f t="shared" si="2"/>
        <v>269.16120208410899</v>
      </c>
      <c r="AF15" s="733">
        <f t="shared" si="3"/>
        <v>258.08999999999997</v>
      </c>
      <c r="AG15" s="733">
        <f t="shared" si="4"/>
        <v>122.230209565658</v>
      </c>
      <c r="AH15" s="733">
        <f t="shared" si="0"/>
        <v>114.85448860662299</v>
      </c>
      <c r="AI15" s="732"/>
      <c r="AJ15" s="732"/>
      <c r="AK15" s="732"/>
      <c r="AL15" s="732"/>
      <c r="AM15" s="729" t="str">
        <f t="shared" si="5"/>
        <v>Faro</v>
      </c>
      <c r="AN15" s="734">
        <f t="shared" si="6"/>
        <v>122.230209565658</v>
      </c>
      <c r="AO15" s="734">
        <f t="shared" si="6"/>
        <v>114.85448860662299</v>
      </c>
    </row>
    <row r="16" spans="1:41" x14ac:dyDescent="0.2">
      <c r="A16" s="403"/>
      <c r="B16" s="466"/>
      <c r="C16" s="95" t="s">
        <v>74</v>
      </c>
      <c r="D16" s="411"/>
      <c r="E16" s="332">
        <v>2732</v>
      </c>
      <c r="F16" s="332">
        <v>2685</v>
      </c>
      <c r="G16" s="332">
        <v>2674</v>
      </c>
      <c r="H16" s="332">
        <v>2737</v>
      </c>
      <c r="I16" s="332">
        <v>2735</v>
      </c>
      <c r="J16" s="332">
        <v>2695</v>
      </c>
      <c r="K16" s="745">
        <v>269.16120208410899</v>
      </c>
      <c r="L16" s="455"/>
      <c r="M16" s="503"/>
      <c r="N16" s="403"/>
      <c r="AD16" s="729" t="str">
        <f t="shared" si="1"/>
        <v>Guarda</v>
      </c>
      <c r="AE16" s="733">
        <f t="shared" si="2"/>
        <v>262.95839846743303</v>
      </c>
      <c r="AF16" s="733">
        <f t="shared" si="3"/>
        <v>258.08999999999997</v>
      </c>
      <c r="AG16" s="733">
        <f t="shared" si="4"/>
        <v>115.542326599327</v>
      </c>
      <c r="AH16" s="733">
        <f t="shared" si="0"/>
        <v>114.85448860662299</v>
      </c>
      <c r="AI16" s="732"/>
      <c r="AJ16" s="732"/>
      <c r="AK16" s="732"/>
      <c r="AL16" s="732"/>
      <c r="AM16" s="729" t="str">
        <f t="shared" si="5"/>
        <v>Guarda</v>
      </c>
      <c r="AN16" s="734">
        <f t="shared" si="6"/>
        <v>115.542326599327</v>
      </c>
      <c r="AO16" s="734">
        <f t="shared" si="6"/>
        <v>114.85448860662299</v>
      </c>
    </row>
    <row r="17" spans="1:41" x14ac:dyDescent="0.2">
      <c r="A17" s="403"/>
      <c r="B17" s="466"/>
      <c r="C17" s="95" t="s">
        <v>76</v>
      </c>
      <c r="D17" s="411"/>
      <c r="E17" s="332">
        <v>1308</v>
      </c>
      <c r="F17" s="332">
        <v>1287</v>
      </c>
      <c r="G17" s="332">
        <v>1331</v>
      </c>
      <c r="H17" s="332">
        <v>1339</v>
      </c>
      <c r="I17" s="332">
        <v>1354</v>
      </c>
      <c r="J17" s="332">
        <v>1305</v>
      </c>
      <c r="K17" s="745">
        <v>262.95839846743303</v>
      </c>
      <c r="L17" s="455"/>
      <c r="M17" s="503"/>
      <c r="N17" s="403"/>
      <c r="AD17" s="729" t="str">
        <f t="shared" si="1"/>
        <v>Leiria</v>
      </c>
      <c r="AE17" s="733">
        <f t="shared" si="2"/>
        <v>249.41637616937501</v>
      </c>
      <c r="AF17" s="733">
        <f t="shared" si="3"/>
        <v>258.08999999999997</v>
      </c>
      <c r="AG17" s="733">
        <f t="shared" si="4"/>
        <v>120.181413997628</v>
      </c>
      <c r="AH17" s="733">
        <f t="shared" si="0"/>
        <v>114.85448860662299</v>
      </c>
      <c r="AI17" s="732"/>
      <c r="AJ17" s="732"/>
      <c r="AK17" s="732"/>
      <c r="AL17" s="732"/>
      <c r="AM17" s="729" t="str">
        <f t="shared" si="5"/>
        <v>Leiria</v>
      </c>
      <c r="AN17" s="734">
        <f t="shared" si="6"/>
        <v>120.181413997628</v>
      </c>
      <c r="AO17" s="734">
        <f t="shared" si="6"/>
        <v>114.85448860662299</v>
      </c>
    </row>
    <row r="18" spans="1:41" x14ac:dyDescent="0.2">
      <c r="A18" s="403"/>
      <c r="B18" s="466"/>
      <c r="C18" s="95" t="s">
        <v>60</v>
      </c>
      <c r="D18" s="411"/>
      <c r="E18" s="332">
        <v>2100</v>
      </c>
      <c r="F18" s="332">
        <v>2129</v>
      </c>
      <c r="G18" s="332">
        <v>2103</v>
      </c>
      <c r="H18" s="332">
        <v>2088</v>
      </c>
      <c r="I18" s="332">
        <v>2078</v>
      </c>
      <c r="J18" s="332">
        <v>2036</v>
      </c>
      <c r="K18" s="745">
        <v>249.41637616937501</v>
      </c>
      <c r="L18" s="455"/>
      <c r="M18" s="503"/>
      <c r="N18" s="403"/>
      <c r="AD18" s="729" t="str">
        <f t="shared" si="1"/>
        <v>Lisboa</v>
      </c>
      <c r="AE18" s="733">
        <f t="shared" si="2"/>
        <v>262.74261777826098</v>
      </c>
      <c r="AF18" s="733">
        <f t="shared" si="3"/>
        <v>258.08999999999997</v>
      </c>
      <c r="AG18" s="733">
        <f t="shared" si="4"/>
        <v>118.054674781844</v>
      </c>
      <c r="AH18" s="733">
        <f t="shared" si="0"/>
        <v>114.85448860662299</v>
      </c>
      <c r="AI18" s="732"/>
      <c r="AJ18" s="732"/>
      <c r="AK18" s="732"/>
      <c r="AL18" s="732"/>
      <c r="AM18" s="729" t="str">
        <f t="shared" si="5"/>
        <v>Lisboa</v>
      </c>
      <c r="AN18" s="734">
        <f t="shared" si="6"/>
        <v>118.054674781844</v>
      </c>
      <c r="AO18" s="734">
        <f t="shared" si="6"/>
        <v>114.85448860662299</v>
      </c>
    </row>
    <row r="19" spans="1:41" x14ac:dyDescent="0.2">
      <c r="A19" s="403"/>
      <c r="B19" s="466"/>
      <c r="C19" s="95" t="s">
        <v>59</v>
      </c>
      <c r="D19" s="411"/>
      <c r="E19" s="332">
        <v>17480</v>
      </c>
      <c r="F19" s="332">
        <v>17746</v>
      </c>
      <c r="G19" s="332">
        <v>17872</v>
      </c>
      <c r="H19" s="332">
        <v>18065</v>
      </c>
      <c r="I19" s="332">
        <v>18269</v>
      </c>
      <c r="J19" s="332">
        <v>18394</v>
      </c>
      <c r="K19" s="745">
        <v>262.74261777826098</v>
      </c>
      <c r="L19" s="455"/>
      <c r="M19" s="503"/>
      <c r="N19" s="403"/>
      <c r="AD19" s="729" t="str">
        <f t="shared" si="1"/>
        <v>Portalegre</v>
      </c>
      <c r="AE19" s="733">
        <f t="shared" si="2"/>
        <v>300.94944905660401</v>
      </c>
      <c r="AF19" s="733">
        <f t="shared" si="3"/>
        <v>258.08999999999997</v>
      </c>
      <c r="AG19" s="733">
        <f t="shared" si="4"/>
        <v>116.22209851355299</v>
      </c>
      <c r="AH19" s="733">
        <f t="shared" si="0"/>
        <v>114.85448860662299</v>
      </c>
      <c r="AI19" s="732"/>
      <c r="AJ19" s="732"/>
      <c r="AK19" s="732"/>
      <c r="AL19" s="732"/>
      <c r="AM19" s="729" t="str">
        <f t="shared" si="5"/>
        <v>Portalegre</v>
      </c>
      <c r="AN19" s="734">
        <f t="shared" si="6"/>
        <v>116.22209851355299</v>
      </c>
      <c r="AO19" s="734">
        <f t="shared" si="6"/>
        <v>114.85448860662299</v>
      </c>
    </row>
    <row r="20" spans="1:41" x14ac:dyDescent="0.2">
      <c r="A20" s="403"/>
      <c r="B20" s="466"/>
      <c r="C20" s="95" t="s">
        <v>57</v>
      </c>
      <c r="D20" s="411"/>
      <c r="E20" s="332">
        <v>1285</v>
      </c>
      <c r="F20" s="332">
        <v>1297</v>
      </c>
      <c r="G20" s="332">
        <v>1308</v>
      </c>
      <c r="H20" s="332">
        <v>1345</v>
      </c>
      <c r="I20" s="332">
        <v>1346</v>
      </c>
      <c r="J20" s="332">
        <v>1326</v>
      </c>
      <c r="K20" s="745">
        <v>300.94944905660401</v>
      </c>
      <c r="L20" s="455"/>
      <c r="M20" s="503"/>
      <c r="N20" s="403"/>
      <c r="AD20" s="729" t="str">
        <f t="shared" si="1"/>
        <v>Porto</v>
      </c>
      <c r="AE20" s="733">
        <f t="shared" si="2"/>
        <v>246.141974970669</v>
      </c>
      <c r="AF20" s="733">
        <f t="shared" si="3"/>
        <v>258.08999999999997</v>
      </c>
      <c r="AG20" s="733">
        <f t="shared" si="4"/>
        <v>115.88928142885599</v>
      </c>
      <c r="AH20" s="733">
        <f t="shared" si="0"/>
        <v>114.85448860662299</v>
      </c>
      <c r="AI20" s="732"/>
      <c r="AJ20" s="732"/>
      <c r="AK20" s="732"/>
      <c r="AL20" s="732"/>
      <c r="AM20" s="729" t="str">
        <f t="shared" si="5"/>
        <v>Porto</v>
      </c>
      <c r="AN20" s="734">
        <f t="shared" si="6"/>
        <v>115.88928142885599</v>
      </c>
      <c r="AO20" s="734">
        <f t="shared" si="6"/>
        <v>114.85448860662299</v>
      </c>
    </row>
    <row r="21" spans="1:41" x14ac:dyDescent="0.2">
      <c r="A21" s="403"/>
      <c r="B21" s="466"/>
      <c r="C21" s="95" t="s">
        <v>63</v>
      </c>
      <c r="D21" s="411"/>
      <c r="E21" s="332">
        <v>30701</v>
      </c>
      <c r="F21" s="332">
        <v>30739</v>
      </c>
      <c r="G21" s="332">
        <v>30763</v>
      </c>
      <c r="H21" s="332">
        <v>30825</v>
      </c>
      <c r="I21" s="332">
        <v>30787</v>
      </c>
      <c r="J21" s="332">
        <v>30695</v>
      </c>
      <c r="K21" s="745">
        <v>246.141974970669</v>
      </c>
      <c r="L21" s="455"/>
      <c r="M21" s="503"/>
      <c r="N21" s="403"/>
      <c r="AD21" s="729" t="str">
        <f t="shared" si="1"/>
        <v>Santarém</v>
      </c>
      <c r="AE21" s="733">
        <f t="shared" si="2"/>
        <v>265.72752773375601</v>
      </c>
      <c r="AF21" s="733">
        <f t="shared" si="3"/>
        <v>258.08999999999997</v>
      </c>
      <c r="AG21" s="733">
        <f t="shared" si="4"/>
        <v>115.517788494661</v>
      </c>
      <c r="AH21" s="733">
        <f t="shared" si="0"/>
        <v>114.85448860662299</v>
      </c>
      <c r="AI21" s="732"/>
      <c r="AJ21" s="732"/>
      <c r="AK21" s="732"/>
      <c r="AL21" s="732"/>
      <c r="AM21" s="729" t="str">
        <f t="shared" si="5"/>
        <v>Santarém</v>
      </c>
      <c r="AN21" s="734">
        <f t="shared" si="6"/>
        <v>115.517788494661</v>
      </c>
      <c r="AO21" s="734">
        <f t="shared" si="6"/>
        <v>114.85448860662299</v>
      </c>
    </row>
    <row r="22" spans="1:41" x14ac:dyDescent="0.2">
      <c r="A22" s="403"/>
      <c r="B22" s="466"/>
      <c r="C22" s="95" t="s">
        <v>79</v>
      </c>
      <c r="D22" s="411"/>
      <c r="E22" s="332">
        <v>2523</v>
      </c>
      <c r="F22" s="332">
        <v>2546</v>
      </c>
      <c r="G22" s="332">
        <v>2539</v>
      </c>
      <c r="H22" s="332">
        <v>2547</v>
      </c>
      <c r="I22" s="332">
        <v>2565</v>
      </c>
      <c r="J22" s="332">
        <v>2527</v>
      </c>
      <c r="K22" s="745">
        <v>265.72752773375601</v>
      </c>
      <c r="L22" s="455"/>
      <c r="M22" s="503"/>
      <c r="N22" s="403"/>
      <c r="AD22" s="729" t="str">
        <f t="shared" si="1"/>
        <v>Setúbal</v>
      </c>
      <c r="AE22" s="733">
        <f t="shared" si="2"/>
        <v>274.86366520787698</v>
      </c>
      <c r="AF22" s="733">
        <f t="shared" si="3"/>
        <v>258.08999999999997</v>
      </c>
      <c r="AG22" s="733">
        <f t="shared" si="4"/>
        <v>119.17147668516699</v>
      </c>
      <c r="AH22" s="733">
        <f t="shared" si="0"/>
        <v>114.85448860662299</v>
      </c>
      <c r="AI22" s="732"/>
      <c r="AJ22" s="732"/>
      <c r="AK22" s="732"/>
      <c r="AL22" s="732"/>
      <c r="AM22" s="729" t="str">
        <f t="shared" si="5"/>
        <v>Setúbal</v>
      </c>
      <c r="AN22" s="734">
        <f t="shared" si="6"/>
        <v>119.17147668516699</v>
      </c>
      <c r="AO22" s="734">
        <f t="shared" si="6"/>
        <v>114.85448860662299</v>
      </c>
    </row>
    <row r="23" spans="1:41" x14ac:dyDescent="0.2">
      <c r="A23" s="403"/>
      <c r="B23" s="466"/>
      <c r="C23" s="95" t="s">
        <v>58</v>
      </c>
      <c r="D23" s="411"/>
      <c r="E23" s="332">
        <v>8710</v>
      </c>
      <c r="F23" s="332">
        <v>8839</v>
      </c>
      <c r="G23" s="332">
        <v>8923</v>
      </c>
      <c r="H23" s="332">
        <v>9088</v>
      </c>
      <c r="I23" s="332">
        <v>9124</v>
      </c>
      <c r="J23" s="332">
        <v>9150</v>
      </c>
      <c r="K23" s="745">
        <v>274.86366520787698</v>
      </c>
      <c r="L23" s="455"/>
      <c r="M23" s="503"/>
      <c r="N23" s="403"/>
      <c r="AD23" s="729" t="str">
        <f t="shared" si="1"/>
        <v>Viana do Castelo</v>
      </c>
      <c r="AE23" s="733">
        <f t="shared" si="2"/>
        <v>221.05719471947199</v>
      </c>
      <c r="AF23" s="733">
        <f t="shared" si="3"/>
        <v>258.08999999999997</v>
      </c>
      <c r="AG23" s="733">
        <f t="shared" si="4"/>
        <v>120.14408968609899</v>
      </c>
      <c r="AH23" s="733">
        <f t="shared" si="0"/>
        <v>114.85448860662299</v>
      </c>
      <c r="AI23" s="732"/>
      <c r="AJ23" s="732"/>
      <c r="AK23" s="732"/>
      <c r="AL23" s="732"/>
      <c r="AM23" s="729" t="str">
        <f t="shared" si="5"/>
        <v>Viana do Castelo</v>
      </c>
      <c r="AN23" s="734">
        <f t="shared" si="6"/>
        <v>120.14408968609899</v>
      </c>
      <c r="AO23" s="734">
        <f t="shared" si="6"/>
        <v>114.85448860662299</v>
      </c>
    </row>
    <row r="24" spans="1:41" x14ac:dyDescent="0.2">
      <c r="A24" s="403"/>
      <c r="B24" s="466"/>
      <c r="C24" s="95" t="s">
        <v>65</v>
      </c>
      <c r="D24" s="411"/>
      <c r="E24" s="332">
        <v>1223</v>
      </c>
      <c r="F24" s="332">
        <v>1256</v>
      </c>
      <c r="G24" s="332">
        <v>1237</v>
      </c>
      <c r="H24" s="332">
        <v>1231</v>
      </c>
      <c r="I24" s="332">
        <v>1227</v>
      </c>
      <c r="J24" s="332">
        <v>1212</v>
      </c>
      <c r="K24" s="745">
        <v>221.05719471947199</v>
      </c>
      <c r="L24" s="455"/>
      <c r="M24" s="503"/>
      <c r="N24" s="403"/>
      <c r="AD24" s="729" t="str">
        <f t="shared" si="1"/>
        <v>Vila Real</v>
      </c>
      <c r="AE24" s="733">
        <f t="shared" si="2"/>
        <v>240.27809408509199</v>
      </c>
      <c r="AF24" s="733">
        <f t="shared" si="3"/>
        <v>258.08999999999997</v>
      </c>
      <c r="AG24" s="733">
        <f t="shared" si="4"/>
        <v>121.25047477744801</v>
      </c>
      <c r="AH24" s="733">
        <f t="shared" si="0"/>
        <v>114.85448860662299</v>
      </c>
      <c r="AI24" s="732"/>
      <c r="AJ24" s="732"/>
      <c r="AK24" s="732"/>
      <c r="AL24" s="732"/>
      <c r="AM24" s="729" t="str">
        <f t="shared" si="5"/>
        <v>Vila Real</v>
      </c>
      <c r="AN24" s="734">
        <f t="shared" si="6"/>
        <v>121.25047477744801</v>
      </c>
      <c r="AO24" s="734">
        <f t="shared" si="6"/>
        <v>114.85448860662299</v>
      </c>
    </row>
    <row r="25" spans="1:41" x14ac:dyDescent="0.2">
      <c r="A25" s="403"/>
      <c r="B25" s="466"/>
      <c r="C25" s="95" t="s">
        <v>67</v>
      </c>
      <c r="D25" s="411"/>
      <c r="E25" s="332">
        <v>2874</v>
      </c>
      <c r="F25" s="332">
        <v>2927</v>
      </c>
      <c r="G25" s="332">
        <v>2888</v>
      </c>
      <c r="H25" s="332">
        <v>2869</v>
      </c>
      <c r="I25" s="332">
        <v>2882</v>
      </c>
      <c r="J25" s="332">
        <v>2894</v>
      </c>
      <c r="K25" s="745">
        <v>240.27809408509199</v>
      </c>
      <c r="L25" s="455"/>
      <c r="M25" s="503"/>
      <c r="N25" s="403"/>
      <c r="AD25" s="729" t="str">
        <f t="shared" si="1"/>
        <v>Viseu</v>
      </c>
      <c r="AE25" s="733">
        <f t="shared" si="2"/>
        <v>254.71488981868899</v>
      </c>
      <c r="AF25" s="733">
        <f t="shared" si="3"/>
        <v>258.08999999999997</v>
      </c>
      <c r="AG25" s="733">
        <f t="shared" si="4"/>
        <v>120.803397274772</v>
      </c>
      <c r="AH25" s="733">
        <f t="shared" si="0"/>
        <v>114.85448860662299</v>
      </c>
      <c r="AI25" s="732"/>
      <c r="AJ25" s="732"/>
      <c r="AK25" s="732"/>
      <c r="AL25" s="732"/>
      <c r="AM25" s="729" t="str">
        <f t="shared" si="5"/>
        <v>Viseu</v>
      </c>
      <c r="AN25" s="734">
        <f t="shared" si="6"/>
        <v>120.803397274772</v>
      </c>
      <c r="AO25" s="734">
        <f t="shared" si="6"/>
        <v>114.85448860662299</v>
      </c>
    </row>
    <row r="26" spans="1:41" x14ac:dyDescent="0.2">
      <c r="A26" s="403"/>
      <c r="B26" s="466"/>
      <c r="C26" s="95" t="s">
        <v>77</v>
      </c>
      <c r="D26" s="411"/>
      <c r="E26" s="332">
        <v>3655</v>
      </c>
      <c r="F26" s="332">
        <v>3671</v>
      </c>
      <c r="G26" s="332">
        <v>3643</v>
      </c>
      <c r="H26" s="332">
        <v>3656</v>
      </c>
      <c r="I26" s="332">
        <v>3671</v>
      </c>
      <c r="J26" s="332">
        <v>3598</v>
      </c>
      <c r="K26" s="745">
        <v>254.71488981868899</v>
      </c>
      <c r="L26" s="455"/>
      <c r="M26" s="503"/>
      <c r="N26" s="403"/>
      <c r="AD26" s="729" t="str">
        <f t="shared" si="1"/>
        <v>Açores</v>
      </c>
      <c r="AE26" s="733">
        <f t="shared" si="2"/>
        <v>280.50469715698398</v>
      </c>
      <c r="AF26" s="733">
        <f t="shared" si="3"/>
        <v>258.08999999999997</v>
      </c>
      <c r="AG26" s="733">
        <f t="shared" si="4"/>
        <v>85.263310163441702</v>
      </c>
      <c r="AH26" s="733">
        <f t="shared" si="0"/>
        <v>114.85448860662299</v>
      </c>
      <c r="AI26" s="732"/>
      <c r="AJ26" s="732"/>
      <c r="AK26" s="732"/>
      <c r="AL26" s="732"/>
      <c r="AM26" s="729" t="str">
        <f t="shared" si="5"/>
        <v>Açores</v>
      </c>
      <c r="AN26" s="734">
        <f t="shared" si="6"/>
        <v>85.263310163441702</v>
      </c>
      <c r="AO26" s="734">
        <f t="shared" si="6"/>
        <v>114.85448860662299</v>
      </c>
    </row>
    <row r="27" spans="1:41" x14ac:dyDescent="0.2">
      <c r="A27" s="403"/>
      <c r="B27" s="466"/>
      <c r="C27" s="95" t="s">
        <v>130</v>
      </c>
      <c r="D27" s="411"/>
      <c r="E27" s="332">
        <v>6553</v>
      </c>
      <c r="F27" s="332">
        <v>6641</v>
      </c>
      <c r="G27" s="332">
        <v>6595</v>
      </c>
      <c r="H27" s="332">
        <v>6651</v>
      </c>
      <c r="I27" s="332">
        <v>6645</v>
      </c>
      <c r="J27" s="332">
        <v>6473</v>
      </c>
      <c r="K27" s="745">
        <v>280.50469715698398</v>
      </c>
      <c r="L27" s="455"/>
      <c r="M27" s="503"/>
      <c r="N27" s="403"/>
      <c r="AD27" s="729" t="str">
        <f>+C28</f>
        <v>Madeira</v>
      </c>
      <c r="AE27" s="733">
        <f>+K28</f>
        <v>252.65993417721501</v>
      </c>
      <c r="AF27" s="733">
        <f t="shared" si="3"/>
        <v>258.08999999999997</v>
      </c>
      <c r="AG27" s="733">
        <f>+K65</f>
        <v>108.196741110147</v>
      </c>
      <c r="AH27" s="733">
        <f t="shared" si="0"/>
        <v>114.85448860662299</v>
      </c>
      <c r="AI27" s="732"/>
      <c r="AJ27" s="732"/>
      <c r="AK27" s="732"/>
      <c r="AL27" s="732"/>
      <c r="AM27" s="729" t="str">
        <f t="shared" si="5"/>
        <v>Madeira</v>
      </c>
      <c r="AN27" s="734">
        <f t="shared" si="6"/>
        <v>108.196741110147</v>
      </c>
      <c r="AO27" s="734">
        <f t="shared" si="6"/>
        <v>114.85448860662299</v>
      </c>
    </row>
    <row r="28" spans="1:41" x14ac:dyDescent="0.2">
      <c r="A28" s="403"/>
      <c r="B28" s="466"/>
      <c r="C28" s="95" t="s">
        <v>131</v>
      </c>
      <c r="D28" s="411"/>
      <c r="E28" s="332">
        <v>1729</v>
      </c>
      <c r="F28" s="332">
        <v>1793</v>
      </c>
      <c r="G28" s="332">
        <v>1836</v>
      </c>
      <c r="H28" s="332">
        <v>1878</v>
      </c>
      <c r="I28" s="332">
        <v>1931</v>
      </c>
      <c r="J28" s="332">
        <v>1993</v>
      </c>
      <c r="K28" s="745">
        <v>252.65993417721501</v>
      </c>
      <c r="L28" s="455"/>
      <c r="M28" s="503"/>
      <c r="N28" s="403"/>
      <c r="AD28" s="674"/>
      <c r="AE28" s="719"/>
      <c r="AG28" s="719"/>
    </row>
    <row r="29" spans="1:41" ht="3.75" customHeight="1" x14ac:dyDescent="0.2">
      <c r="A29" s="403"/>
      <c r="B29" s="466"/>
      <c r="C29" s="95"/>
      <c r="D29" s="411"/>
      <c r="E29" s="332"/>
      <c r="F29" s="332"/>
      <c r="G29" s="332"/>
      <c r="H29" s="332"/>
      <c r="I29" s="332"/>
      <c r="J29" s="332"/>
      <c r="K29" s="333"/>
      <c r="L29" s="455"/>
      <c r="M29" s="503"/>
      <c r="N29" s="403"/>
      <c r="AD29" s="674"/>
      <c r="AE29" s="719"/>
      <c r="AG29" s="719"/>
    </row>
    <row r="30" spans="1:41" ht="15.75" customHeight="1" x14ac:dyDescent="0.2">
      <c r="A30" s="403"/>
      <c r="B30" s="466"/>
      <c r="C30" s="721"/>
      <c r="D30" s="761" t="s">
        <v>379</v>
      </c>
      <c r="E30" s="721"/>
      <c r="F30" s="721"/>
      <c r="G30" s="1620" t="s">
        <v>604</v>
      </c>
      <c r="H30" s="1620"/>
      <c r="I30" s="1620"/>
      <c r="J30" s="1620"/>
      <c r="K30" s="723"/>
      <c r="L30" s="723"/>
      <c r="M30" s="724"/>
      <c r="N30" s="403"/>
      <c r="AD30" s="674"/>
      <c r="AE30" s="719"/>
      <c r="AG30" s="719"/>
    </row>
    <row r="31" spans="1:41" x14ac:dyDescent="0.2">
      <c r="A31" s="403"/>
      <c r="B31" s="720"/>
      <c r="C31" s="721"/>
      <c r="D31" s="721"/>
      <c r="E31" s="721"/>
      <c r="F31" s="721"/>
      <c r="G31" s="721"/>
      <c r="H31" s="721"/>
      <c r="I31" s="722"/>
      <c r="J31" s="722"/>
      <c r="K31" s="723"/>
      <c r="L31" s="723"/>
      <c r="M31" s="724"/>
      <c r="N31" s="403"/>
    </row>
    <row r="32" spans="1:41" ht="12" customHeight="1" x14ac:dyDescent="0.2">
      <c r="A32" s="403"/>
      <c r="B32" s="466"/>
      <c r="C32" s="721"/>
      <c r="D32" s="721"/>
      <c r="E32" s="721"/>
      <c r="F32" s="721"/>
      <c r="G32" s="721"/>
      <c r="H32" s="721"/>
      <c r="I32" s="722"/>
      <c r="J32" s="722"/>
      <c r="K32" s="723"/>
      <c r="L32" s="723"/>
      <c r="M32" s="724"/>
      <c r="N32" s="403"/>
    </row>
    <row r="33" spans="1:41" ht="12" customHeight="1" x14ac:dyDescent="0.2">
      <c r="A33" s="403"/>
      <c r="B33" s="466"/>
      <c r="C33" s="721"/>
      <c r="D33" s="721"/>
      <c r="E33" s="721"/>
      <c r="F33" s="721"/>
      <c r="G33" s="721"/>
      <c r="H33" s="721"/>
      <c r="I33" s="722"/>
      <c r="J33" s="722"/>
      <c r="K33" s="723"/>
      <c r="L33" s="723"/>
      <c r="M33" s="724"/>
      <c r="N33" s="403"/>
    </row>
    <row r="34" spans="1:41" ht="12" customHeight="1" x14ac:dyDescent="0.2">
      <c r="A34" s="403"/>
      <c r="B34" s="466"/>
      <c r="C34" s="721"/>
      <c r="D34" s="721"/>
      <c r="E34" s="721"/>
      <c r="F34" s="721"/>
      <c r="G34" s="721"/>
      <c r="H34" s="721"/>
      <c r="I34" s="722"/>
      <c r="J34" s="722"/>
      <c r="K34" s="723"/>
      <c r="L34" s="723"/>
      <c r="M34" s="724"/>
      <c r="N34" s="403"/>
    </row>
    <row r="35" spans="1:41" ht="12" customHeight="1" x14ac:dyDescent="0.2">
      <c r="A35" s="403"/>
      <c r="B35" s="466"/>
      <c r="C35" s="721"/>
      <c r="D35" s="721"/>
      <c r="E35" s="721"/>
      <c r="F35" s="721"/>
      <c r="G35" s="721"/>
      <c r="H35" s="721"/>
      <c r="I35" s="722"/>
      <c r="J35" s="722"/>
      <c r="K35" s="723"/>
      <c r="L35" s="723"/>
      <c r="M35" s="724"/>
      <c r="N35" s="403"/>
    </row>
    <row r="36" spans="1:41" ht="27" customHeight="1" x14ac:dyDescent="0.2">
      <c r="A36" s="403"/>
      <c r="B36" s="466"/>
      <c r="C36" s="721"/>
      <c r="D36" s="721"/>
      <c r="E36" s="721"/>
      <c r="F36" s="721"/>
      <c r="G36" s="721"/>
      <c r="H36" s="721"/>
      <c r="I36" s="722"/>
      <c r="J36" s="722"/>
      <c r="K36" s="723"/>
      <c r="L36" s="723"/>
      <c r="M36" s="724"/>
      <c r="N36" s="403"/>
      <c r="AK36" s="430"/>
      <c r="AL36" s="430"/>
      <c r="AM36" s="430"/>
      <c r="AN36" s="430"/>
      <c r="AO36" s="430"/>
    </row>
    <row r="37" spans="1:41" ht="12" customHeight="1" x14ac:dyDescent="0.2">
      <c r="A37" s="403"/>
      <c r="B37" s="466"/>
      <c r="C37" s="721"/>
      <c r="D37" s="721"/>
      <c r="E37" s="721"/>
      <c r="F37" s="721"/>
      <c r="G37" s="721"/>
      <c r="H37" s="721"/>
      <c r="I37" s="722"/>
      <c r="J37" s="722"/>
      <c r="K37" s="723"/>
      <c r="L37" s="723"/>
      <c r="M37" s="724"/>
      <c r="N37" s="403"/>
      <c r="AK37" s="430"/>
      <c r="AL37" s="430"/>
      <c r="AM37" s="430"/>
      <c r="AN37" s="430"/>
      <c r="AO37" s="430"/>
    </row>
    <row r="38" spans="1:41" ht="12" customHeight="1" x14ac:dyDescent="0.2">
      <c r="A38" s="403"/>
      <c r="B38" s="466"/>
      <c r="C38" s="721"/>
      <c r="D38" s="721"/>
      <c r="E38" s="721"/>
      <c r="F38" s="721"/>
      <c r="G38" s="721"/>
      <c r="H38" s="721"/>
      <c r="I38" s="722"/>
      <c r="J38" s="722"/>
      <c r="K38" s="723"/>
      <c r="L38" s="723"/>
      <c r="M38" s="724"/>
      <c r="N38" s="403"/>
      <c r="AK38" s="430"/>
      <c r="AL38" s="430"/>
      <c r="AM38" s="430"/>
      <c r="AN38" s="430"/>
      <c r="AO38" s="430"/>
    </row>
    <row r="39" spans="1:41" ht="12" customHeight="1" x14ac:dyDescent="0.2">
      <c r="A39" s="403"/>
      <c r="B39" s="466"/>
      <c r="C39" s="725"/>
      <c r="D39" s="725"/>
      <c r="E39" s="725"/>
      <c r="F39" s="725"/>
      <c r="G39" s="725"/>
      <c r="H39" s="725"/>
      <c r="I39" s="725"/>
      <c r="J39" s="725"/>
      <c r="K39" s="726"/>
      <c r="L39" s="727"/>
      <c r="M39" s="728"/>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611" t="s">
        <v>305</v>
      </c>
      <c r="D41" s="1612"/>
      <c r="E41" s="1612"/>
      <c r="F41" s="1612"/>
      <c r="G41" s="1612"/>
      <c r="H41" s="1612"/>
      <c r="I41" s="1612"/>
      <c r="J41" s="1612"/>
      <c r="K41" s="1612"/>
      <c r="L41" s="1613"/>
      <c r="M41" s="523"/>
      <c r="N41" s="403"/>
      <c r="AK41" s="430"/>
      <c r="AL41" s="430"/>
      <c r="AM41" s="430"/>
      <c r="AN41" s="430"/>
      <c r="AO41" s="430"/>
    </row>
    <row r="42" spans="1:41" s="403" customFormat="1" ht="6.75" customHeight="1" x14ac:dyDescent="0.2">
      <c r="B42" s="466"/>
      <c r="C42" s="1497" t="s">
        <v>133</v>
      </c>
      <c r="D42" s="1497"/>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497"/>
      <c r="D43" s="1497"/>
      <c r="E43" s="1616">
        <v>2018</v>
      </c>
      <c r="F43" s="1616"/>
      <c r="G43" s="1616"/>
      <c r="H43" s="1616"/>
      <c r="I43" s="1616"/>
      <c r="J43" s="1616"/>
      <c r="K43" s="1618" t="str">
        <f xml:space="preserve"> CONCATENATE("valor médio de ",J7,F6)</f>
        <v>valor médio de jun.</v>
      </c>
      <c r="L43" s="421"/>
      <c r="M43" s="413"/>
      <c r="N43" s="403"/>
      <c r="AK43" s="430"/>
      <c r="AL43" s="430"/>
      <c r="AM43" s="430"/>
      <c r="AN43" s="430"/>
      <c r="AO43" s="430"/>
    </row>
    <row r="44" spans="1:41" ht="15" customHeight="1" x14ac:dyDescent="0.2">
      <c r="A44" s="403"/>
      <c r="B44" s="466"/>
      <c r="C44" s="418"/>
      <c r="D44" s="418"/>
      <c r="E44" s="740" t="str">
        <f t="shared" ref="E44:J44" si="7">+E7</f>
        <v>jan.</v>
      </c>
      <c r="F44" s="740" t="str">
        <f t="shared" si="7"/>
        <v>fev.</v>
      </c>
      <c r="G44" s="740" t="str">
        <f t="shared" si="7"/>
        <v>mar.</v>
      </c>
      <c r="H44" s="740" t="str">
        <f t="shared" si="7"/>
        <v>abr.</v>
      </c>
      <c r="I44" s="740" t="str">
        <f t="shared" si="7"/>
        <v>mai.</v>
      </c>
      <c r="J44" s="740" t="str">
        <f t="shared" si="7"/>
        <v>jun.</v>
      </c>
      <c r="K44" s="1619"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218626</v>
      </c>
      <c r="F45" s="380">
        <v>220888</v>
      </c>
      <c r="G45" s="380">
        <v>221570</v>
      </c>
      <c r="H45" s="380">
        <v>223376</v>
      </c>
      <c r="I45" s="380">
        <v>223540</v>
      </c>
      <c r="J45" s="380">
        <v>223188</v>
      </c>
      <c r="K45" s="762">
        <v>114.85448860662299</v>
      </c>
      <c r="L45" s="335"/>
      <c r="M45" s="679"/>
      <c r="N45" s="423"/>
      <c r="O45" s="777"/>
      <c r="P45" s="776"/>
      <c r="Q45" s="777"/>
      <c r="R45" s="777"/>
      <c r="S45" s="408"/>
      <c r="T45" s="408"/>
      <c r="U45" s="408"/>
      <c r="V45" s="408"/>
      <c r="W45" s="408"/>
      <c r="X45" s="408"/>
      <c r="Y45" s="408"/>
      <c r="Z45" s="408"/>
      <c r="AA45" s="408"/>
      <c r="AB45" s="408"/>
      <c r="AC45" s="408"/>
      <c r="AD45" s="408"/>
      <c r="AE45" s="408"/>
      <c r="AF45" s="408"/>
      <c r="AG45" s="408"/>
      <c r="AH45" s="408"/>
      <c r="AI45" s="408"/>
      <c r="AJ45" s="408"/>
      <c r="AK45" s="430"/>
      <c r="AL45" s="430"/>
      <c r="AM45" s="430"/>
      <c r="AN45" s="741"/>
      <c r="AO45" s="741"/>
    </row>
    <row r="46" spans="1:41" ht="15" customHeight="1" x14ac:dyDescent="0.2">
      <c r="A46" s="403"/>
      <c r="B46" s="466"/>
      <c r="C46" s="95" t="s">
        <v>62</v>
      </c>
      <c r="D46" s="411"/>
      <c r="E46" s="332">
        <v>10148</v>
      </c>
      <c r="F46" s="332">
        <v>10299</v>
      </c>
      <c r="G46" s="332">
        <v>10466</v>
      </c>
      <c r="H46" s="332">
        <v>10479</v>
      </c>
      <c r="I46" s="332">
        <v>10486</v>
      </c>
      <c r="J46" s="332">
        <v>10512</v>
      </c>
      <c r="K46" s="746">
        <v>123.157467068122</v>
      </c>
      <c r="L46" s="335"/>
      <c r="M46" s="523"/>
      <c r="N46" s="403"/>
      <c r="AK46" s="430"/>
      <c r="AL46" s="430"/>
      <c r="AM46" s="430"/>
      <c r="AN46" s="430"/>
      <c r="AO46" s="430"/>
    </row>
    <row r="47" spans="1:41" ht="11.65" customHeight="1" x14ac:dyDescent="0.2">
      <c r="A47" s="403"/>
      <c r="B47" s="466"/>
      <c r="C47" s="95" t="s">
        <v>55</v>
      </c>
      <c r="D47" s="411"/>
      <c r="E47" s="332">
        <v>4588</v>
      </c>
      <c r="F47" s="332">
        <v>4654</v>
      </c>
      <c r="G47" s="332">
        <v>4740</v>
      </c>
      <c r="H47" s="332">
        <v>4786</v>
      </c>
      <c r="I47" s="332">
        <v>4809</v>
      </c>
      <c r="J47" s="332">
        <v>4742</v>
      </c>
      <c r="K47" s="746">
        <v>114.490186819955</v>
      </c>
      <c r="L47" s="335"/>
      <c r="M47" s="523"/>
      <c r="N47" s="403"/>
      <c r="AK47" s="430"/>
      <c r="AL47" s="430"/>
      <c r="AM47" s="430"/>
      <c r="AN47" s="430"/>
      <c r="AO47" s="430"/>
    </row>
    <row r="48" spans="1:41" ht="11.65" customHeight="1" x14ac:dyDescent="0.2">
      <c r="A48" s="403"/>
      <c r="B48" s="466"/>
      <c r="C48" s="95" t="s">
        <v>64</v>
      </c>
      <c r="D48" s="411"/>
      <c r="E48" s="332">
        <v>6314</v>
      </c>
      <c r="F48" s="332">
        <v>6443</v>
      </c>
      <c r="G48" s="332">
        <v>6516</v>
      </c>
      <c r="H48" s="332">
        <v>6622</v>
      </c>
      <c r="I48" s="332">
        <v>6681</v>
      </c>
      <c r="J48" s="332">
        <v>6690</v>
      </c>
      <c r="K48" s="746">
        <v>120.997248312298</v>
      </c>
      <c r="L48" s="335"/>
      <c r="M48" s="523"/>
      <c r="N48" s="403"/>
      <c r="AK48" s="430"/>
      <c r="AL48" s="430"/>
      <c r="AM48" s="430"/>
      <c r="AN48" s="430"/>
      <c r="AO48" s="430"/>
    </row>
    <row r="49" spans="1:41" ht="11.65" customHeight="1" x14ac:dyDescent="0.2">
      <c r="A49" s="403"/>
      <c r="B49" s="466"/>
      <c r="C49" s="95" t="s">
        <v>66</v>
      </c>
      <c r="D49" s="411"/>
      <c r="E49" s="332">
        <v>2180</v>
      </c>
      <c r="F49" s="332">
        <v>2228</v>
      </c>
      <c r="G49" s="332">
        <v>2219</v>
      </c>
      <c r="H49" s="332">
        <v>2261</v>
      </c>
      <c r="I49" s="332">
        <v>2335</v>
      </c>
      <c r="J49" s="332">
        <v>2333</v>
      </c>
      <c r="K49" s="746">
        <v>121.42953767123301</v>
      </c>
      <c r="L49" s="680"/>
      <c r="M49" s="403"/>
      <c r="N49" s="403"/>
      <c r="AK49" s="430"/>
      <c r="AL49" s="430"/>
      <c r="AM49" s="430"/>
      <c r="AN49" s="430"/>
      <c r="AO49" s="430"/>
    </row>
    <row r="50" spans="1:41" ht="11.65" customHeight="1" x14ac:dyDescent="0.2">
      <c r="A50" s="403"/>
      <c r="B50" s="466"/>
      <c r="C50" s="95" t="s">
        <v>75</v>
      </c>
      <c r="D50" s="411"/>
      <c r="E50" s="332">
        <v>3651</v>
      </c>
      <c r="F50" s="332">
        <v>3698</v>
      </c>
      <c r="G50" s="332">
        <v>3693</v>
      </c>
      <c r="H50" s="332">
        <v>3703</v>
      </c>
      <c r="I50" s="332">
        <v>3621</v>
      </c>
      <c r="J50" s="332">
        <v>3472</v>
      </c>
      <c r="K50" s="746">
        <v>115.27869493844</v>
      </c>
      <c r="L50" s="680"/>
      <c r="M50" s="403"/>
      <c r="N50" s="403"/>
      <c r="AK50" s="430"/>
      <c r="AL50" s="430"/>
      <c r="AM50" s="430"/>
      <c r="AN50" s="430"/>
      <c r="AO50" s="430"/>
    </row>
    <row r="51" spans="1:41" ht="11.65" customHeight="1" x14ac:dyDescent="0.2">
      <c r="A51" s="403"/>
      <c r="B51" s="466"/>
      <c r="C51" s="95" t="s">
        <v>61</v>
      </c>
      <c r="D51" s="411"/>
      <c r="E51" s="332">
        <v>6504</v>
      </c>
      <c r="F51" s="332">
        <v>6605</v>
      </c>
      <c r="G51" s="332">
        <v>6538</v>
      </c>
      <c r="H51" s="332">
        <v>6547</v>
      </c>
      <c r="I51" s="332">
        <v>6475</v>
      </c>
      <c r="J51" s="332">
        <v>6483</v>
      </c>
      <c r="K51" s="746">
        <v>125.90438957476</v>
      </c>
      <c r="L51" s="680"/>
      <c r="M51" s="403"/>
      <c r="N51" s="403"/>
      <c r="AK51" s="430"/>
      <c r="AL51" s="430"/>
      <c r="AM51" s="430"/>
      <c r="AN51" s="430"/>
      <c r="AO51" s="430"/>
    </row>
    <row r="52" spans="1:41" ht="11.65" customHeight="1" x14ac:dyDescent="0.2">
      <c r="A52" s="403"/>
      <c r="B52" s="466"/>
      <c r="C52" s="95" t="s">
        <v>56</v>
      </c>
      <c r="D52" s="411"/>
      <c r="E52" s="332">
        <v>3400</v>
      </c>
      <c r="F52" s="332">
        <v>3399</v>
      </c>
      <c r="G52" s="332">
        <v>3407</v>
      </c>
      <c r="H52" s="332">
        <v>3470</v>
      </c>
      <c r="I52" s="332">
        <v>3471</v>
      </c>
      <c r="J52" s="332">
        <v>3373</v>
      </c>
      <c r="K52" s="746">
        <v>110.115829247188</v>
      </c>
      <c r="L52" s="680"/>
      <c r="M52" s="403"/>
      <c r="N52" s="403"/>
    </row>
    <row r="53" spans="1:41" ht="11.65" customHeight="1" x14ac:dyDescent="0.2">
      <c r="A53" s="403"/>
      <c r="B53" s="466"/>
      <c r="C53" s="95" t="s">
        <v>74</v>
      </c>
      <c r="D53" s="411"/>
      <c r="E53" s="332">
        <v>5474</v>
      </c>
      <c r="F53" s="332">
        <v>5517</v>
      </c>
      <c r="G53" s="332">
        <v>5482</v>
      </c>
      <c r="H53" s="332">
        <v>5619</v>
      </c>
      <c r="I53" s="332">
        <v>5668</v>
      </c>
      <c r="J53" s="332">
        <v>5699</v>
      </c>
      <c r="K53" s="746">
        <v>122.230209565658</v>
      </c>
      <c r="L53" s="680"/>
      <c r="M53" s="403"/>
      <c r="N53" s="403"/>
    </row>
    <row r="54" spans="1:41" ht="11.65" customHeight="1" x14ac:dyDescent="0.2">
      <c r="A54" s="403"/>
      <c r="B54" s="466"/>
      <c r="C54" s="95" t="s">
        <v>76</v>
      </c>
      <c r="D54" s="411"/>
      <c r="E54" s="332">
        <v>2943</v>
      </c>
      <c r="F54" s="332">
        <v>2887</v>
      </c>
      <c r="G54" s="332">
        <v>2969</v>
      </c>
      <c r="H54" s="332">
        <v>3036</v>
      </c>
      <c r="I54" s="332">
        <v>2943</v>
      </c>
      <c r="J54" s="332">
        <v>2864</v>
      </c>
      <c r="K54" s="746">
        <v>115.542326599327</v>
      </c>
      <c r="L54" s="680"/>
      <c r="M54" s="403"/>
      <c r="N54" s="403"/>
    </row>
    <row r="55" spans="1:41" ht="11.65" customHeight="1" x14ac:dyDescent="0.2">
      <c r="A55" s="403"/>
      <c r="B55" s="466"/>
      <c r="C55" s="95" t="s">
        <v>60</v>
      </c>
      <c r="D55" s="411"/>
      <c r="E55" s="332">
        <v>4165</v>
      </c>
      <c r="F55" s="332">
        <v>4238</v>
      </c>
      <c r="G55" s="332">
        <v>4234</v>
      </c>
      <c r="H55" s="332">
        <v>4200</v>
      </c>
      <c r="I55" s="332">
        <v>4176</v>
      </c>
      <c r="J55" s="332">
        <v>4128</v>
      </c>
      <c r="K55" s="746">
        <v>120.181413997628</v>
      </c>
      <c r="L55" s="680"/>
      <c r="M55" s="403"/>
      <c r="N55" s="403"/>
    </row>
    <row r="56" spans="1:41" ht="11.65" customHeight="1" x14ac:dyDescent="0.2">
      <c r="A56" s="403"/>
      <c r="B56" s="466"/>
      <c r="C56" s="95" t="s">
        <v>59</v>
      </c>
      <c r="D56" s="411"/>
      <c r="E56" s="332">
        <v>38474</v>
      </c>
      <c r="F56" s="332">
        <v>39080</v>
      </c>
      <c r="G56" s="332">
        <v>39271</v>
      </c>
      <c r="H56" s="332">
        <v>39803</v>
      </c>
      <c r="I56" s="332">
        <v>40153</v>
      </c>
      <c r="J56" s="332">
        <v>40382</v>
      </c>
      <c r="K56" s="746">
        <v>118.054674781844</v>
      </c>
      <c r="L56" s="680"/>
      <c r="M56" s="403"/>
      <c r="N56" s="403"/>
    </row>
    <row r="57" spans="1:41" ht="11.65" customHeight="1" x14ac:dyDescent="0.2">
      <c r="A57" s="403"/>
      <c r="B57" s="466"/>
      <c r="C57" s="95" t="s">
        <v>57</v>
      </c>
      <c r="D57" s="411"/>
      <c r="E57" s="332">
        <v>3312</v>
      </c>
      <c r="F57" s="332">
        <v>3335</v>
      </c>
      <c r="G57" s="332">
        <v>3356</v>
      </c>
      <c r="H57" s="332">
        <v>3419</v>
      </c>
      <c r="I57" s="332">
        <v>3295</v>
      </c>
      <c r="J57" s="332">
        <v>3313</v>
      </c>
      <c r="K57" s="746">
        <v>116.22209851355299</v>
      </c>
      <c r="L57" s="680"/>
      <c r="M57" s="403"/>
      <c r="N57" s="403"/>
    </row>
    <row r="58" spans="1:41" ht="11.65" customHeight="1" x14ac:dyDescent="0.2">
      <c r="A58" s="403"/>
      <c r="B58" s="466"/>
      <c r="C58" s="95" t="s">
        <v>63</v>
      </c>
      <c r="D58" s="411"/>
      <c r="E58" s="332">
        <v>64472</v>
      </c>
      <c r="F58" s="332">
        <v>64528</v>
      </c>
      <c r="G58" s="332">
        <v>64502</v>
      </c>
      <c r="H58" s="332">
        <v>64783</v>
      </c>
      <c r="I58" s="332">
        <v>64631</v>
      </c>
      <c r="J58" s="332">
        <v>64673</v>
      </c>
      <c r="K58" s="746">
        <v>115.88928142885599</v>
      </c>
      <c r="L58" s="680"/>
      <c r="M58" s="403"/>
      <c r="N58" s="403"/>
    </row>
    <row r="59" spans="1:41" ht="11.65" customHeight="1" x14ac:dyDescent="0.2">
      <c r="A59" s="403"/>
      <c r="B59" s="466"/>
      <c r="C59" s="95" t="s">
        <v>79</v>
      </c>
      <c r="D59" s="411"/>
      <c r="E59" s="332">
        <v>5613</v>
      </c>
      <c r="F59" s="332">
        <v>5646</v>
      </c>
      <c r="G59" s="332">
        <v>5689</v>
      </c>
      <c r="H59" s="332">
        <v>5666</v>
      </c>
      <c r="I59" s="332">
        <v>5631</v>
      </c>
      <c r="J59" s="332">
        <v>5562</v>
      </c>
      <c r="K59" s="746">
        <v>115.517788494661</v>
      </c>
      <c r="L59" s="680"/>
      <c r="M59" s="403"/>
      <c r="N59" s="403"/>
    </row>
    <row r="60" spans="1:41" ht="11.65" customHeight="1" x14ac:dyDescent="0.2">
      <c r="A60" s="403"/>
      <c r="B60" s="466"/>
      <c r="C60" s="95" t="s">
        <v>58</v>
      </c>
      <c r="D60" s="411"/>
      <c r="E60" s="332">
        <v>19274</v>
      </c>
      <c r="F60" s="332">
        <v>19720</v>
      </c>
      <c r="G60" s="332">
        <v>20008</v>
      </c>
      <c r="H60" s="332">
        <v>20340</v>
      </c>
      <c r="I60" s="332">
        <v>20462</v>
      </c>
      <c r="J60" s="332">
        <v>20665</v>
      </c>
      <c r="K60" s="746">
        <v>119.17147668516699</v>
      </c>
      <c r="L60" s="680"/>
      <c r="M60" s="403"/>
      <c r="N60" s="403"/>
    </row>
    <row r="61" spans="1:41" ht="11.65" customHeight="1" x14ac:dyDescent="0.2">
      <c r="A61" s="403"/>
      <c r="B61" s="466"/>
      <c r="C61" s="95" t="s">
        <v>65</v>
      </c>
      <c r="D61" s="411"/>
      <c r="E61" s="332">
        <v>2234</v>
      </c>
      <c r="F61" s="332">
        <v>2261</v>
      </c>
      <c r="G61" s="332">
        <v>2218</v>
      </c>
      <c r="H61" s="332">
        <v>2233</v>
      </c>
      <c r="I61" s="332">
        <v>2235</v>
      </c>
      <c r="J61" s="332">
        <v>2193</v>
      </c>
      <c r="K61" s="746">
        <v>120.14408968609899</v>
      </c>
      <c r="L61" s="680"/>
      <c r="M61" s="403"/>
      <c r="N61" s="403"/>
    </row>
    <row r="62" spans="1:41" ht="11.65" customHeight="1" x14ac:dyDescent="0.2">
      <c r="A62" s="403"/>
      <c r="B62" s="466"/>
      <c r="C62" s="95" t="s">
        <v>67</v>
      </c>
      <c r="D62" s="411"/>
      <c r="E62" s="332">
        <v>5664</v>
      </c>
      <c r="F62" s="332">
        <v>5738</v>
      </c>
      <c r="G62" s="332">
        <v>5630</v>
      </c>
      <c r="H62" s="332">
        <v>5601</v>
      </c>
      <c r="I62" s="332">
        <v>5626</v>
      </c>
      <c r="J62" s="332">
        <v>5662</v>
      </c>
      <c r="K62" s="746">
        <v>121.25047477744801</v>
      </c>
      <c r="L62" s="680"/>
      <c r="M62" s="403"/>
      <c r="N62" s="403"/>
      <c r="P62" s="460"/>
    </row>
    <row r="63" spans="1:41" ht="11.65" customHeight="1" x14ac:dyDescent="0.2">
      <c r="A63" s="403"/>
      <c r="B63" s="466"/>
      <c r="C63" s="95" t="s">
        <v>77</v>
      </c>
      <c r="D63" s="411"/>
      <c r="E63" s="332">
        <v>7670</v>
      </c>
      <c r="F63" s="332">
        <v>7702</v>
      </c>
      <c r="G63" s="332">
        <v>7645</v>
      </c>
      <c r="H63" s="332">
        <v>7683</v>
      </c>
      <c r="I63" s="332">
        <v>7701</v>
      </c>
      <c r="J63" s="332">
        <v>7511</v>
      </c>
      <c r="K63" s="746">
        <v>120.803397274772</v>
      </c>
      <c r="L63" s="680"/>
      <c r="M63" s="403"/>
      <c r="N63" s="403"/>
    </row>
    <row r="64" spans="1:41" ht="11.25" customHeight="1" x14ac:dyDescent="0.2">
      <c r="A64" s="403"/>
      <c r="B64" s="466"/>
      <c r="C64" s="95" t="s">
        <v>130</v>
      </c>
      <c r="D64" s="411"/>
      <c r="E64" s="332">
        <v>18628</v>
      </c>
      <c r="F64" s="332">
        <v>18846</v>
      </c>
      <c r="G64" s="332">
        <v>18788</v>
      </c>
      <c r="H64" s="332">
        <v>18801</v>
      </c>
      <c r="I64" s="332">
        <v>18726</v>
      </c>
      <c r="J64" s="332">
        <v>18384</v>
      </c>
      <c r="K64" s="746">
        <v>85.263310163441702</v>
      </c>
      <c r="L64" s="680"/>
      <c r="M64" s="403"/>
      <c r="N64" s="403"/>
    </row>
    <row r="65" spans="1:15" ht="11.65" customHeight="1" x14ac:dyDescent="0.2">
      <c r="A65" s="403"/>
      <c r="B65" s="466"/>
      <c r="C65" s="95" t="s">
        <v>131</v>
      </c>
      <c r="D65" s="411"/>
      <c r="E65" s="332">
        <v>3923</v>
      </c>
      <c r="F65" s="332">
        <v>4064</v>
      </c>
      <c r="G65" s="332">
        <v>4199</v>
      </c>
      <c r="H65" s="332">
        <v>4324</v>
      </c>
      <c r="I65" s="332">
        <v>4415</v>
      </c>
      <c r="J65" s="332">
        <v>4547</v>
      </c>
      <c r="K65" s="746">
        <v>108.196741110147</v>
      </c>
      <c r="L65" s="680"/>
      <c r="M65" s="403"/>
      <c r="N65" s="403"/>
    </row>
    <row r="66" spans="1:15" s="683" customFormat="1" ht="7.5" customHeight="1" x14ac:dyDescent="0.15">
      <c r="A66" s="681"/>
      <c r="B66" s="682"/>
      <c r="C66" s="1621" t="str">
        <f>CONCATENATE("notas: dados sujeitos a atualizações"".")</f>
        <v>notas: dados sujeitos a atualizações".</v>
      </c>
      <c r="D66" s="1621"/>
      <c r="E66" s="1621"/>
      <c r="F66" s="1621"/>
      <c r="G66" s="1621"/>
      <c r="H66" s="1621"/>
      <c r="I66" s="1621"/>
      <c r="J66" s="1621"/>
      <c r="K66" s="1621"/>
      <c r="L66" s="1621"/>
      <c r="M66" s="1069"/>
      <c r="N66" s="1069"/>
      <c r="O66" s="1069"/>
    </row>
    <row r="67" spans="1:15" ht="9" customHeight="1" x14ac:dyDescent="0.2">
      <c r="A67" s="403"/>
      <c r="B67" s="685"/>
      <c r="C67" s="686" t="s">
        <v>496</v>
      </c>
      <c r="D67" s="411"/>
      <c r="E67" s="684"/>
      <c r="F67" s="684"/>
      <c r="G67" s="684"/>
      <c r="H67" s="684"/>
      <c r="I67" s="687"/>
      <c r="J67" s="577"/>
      <c r="K67" s="577"/>
      <c r="L67" s="577"/>
      <c r="M67" s="523"/>
      <c r="N67" s="403"/>
    </row>
    <row r="68" spans="1:15" ht="13.5" customHeight="1" x14ac:dyDescent="0.2">
      <c r="A68" s="403"/>
      <c r="B68" s="682"/>
      <c r="C68" s="471" t="s">
        <v>422</v>
      </c>
      <c r="D68" s="411"/>
      <c r="E68" s="684"/>
      <c r="F68" s="684"/>
      <c r="G68" s="684"/>
      <c r="H68" s="684"/>
      <c r="I68" s="446" t="s">
        <v>134</v>
      </c>
      <c r="J68" s="577"/>
      <c r="K68" s="577"/>
      <c r="L68" s="577"/>
      <c r="M68" s="523"/>
      <c r="N68" s="403"/>
    </row>
    <row r="69" spans="1:15" ht="13.5" customHeight="1" x14ac:dyDescent="0.2">
      <c r="A69" s="403"/>
      <c r="B69" s="688">
        <v>18</v>
      </c>
      <c r="C69" s="1617">
        <v>43282</v>
      </c>
      <c r="D69" s="1617"/>
      <c r="E69" s="1617"/>
      <c r="F69" s="1617"/>
      <c r="G69" s="413"/>
      <c r="H69" s="413"/>
      <c r="I69" s="413"/>
      <c r="J69" s="413"/>
      <c r="K69" s="413"/>
      <c r="L69" s="413"/>
      <c r="M69" s="413"/>
      <c r="N69" s="413"/>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1" priority="7" operator="equal">
      <formula>"jan."</formula>
    </cfRule>
  </conditionalFormatting>
  <conditionalFormatting sqref="H7:J7">
    <cfRule type="cellIs" dxfId="10" priority="4" operator="equal">
      <formula>"jan."</formula>
    </cfRule>
  </conditionalFormatting>
  <conditionalFormatting sqref="E44:G44">
    <cfRule type="cellIs" dxfId="9" priority="3" operator="equal">
      <formula>"jan."</formula>
    </cfRule>
  </conditionalFormatting>
  <conditionalFormatting sqref="H44:J44">
    <cfRule type="cellIs" dxfId="8" priority="2" operator="equal">
      <formula>"jan."</formula>
    </cfRule>
  </conditionalFormatting>
  <conditionalFormatting sqref="E7">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623" t="s">
        <v>329</v>
      </c>
      <c r="C1" s="1623"/>
      <c r="D1" s="1623"/>
      <c r="E1" s="405"/>
      <c r="F1" s="405"/>
      <c r="G1" s="405"/>
      <c r="H1" s="405"/>
      <c r="I1" s="405"/>
      <c r="J1" s="406"/>
      <c r="K1" s="690"/>
      <c r="L1" s="690"/>
      <c r="M1" s="690"/>
      <c r="N1" s="407"/>
      <c r="O1" s="403"/>
    </row>
    <row r="2" spans="1:15" ht="6" customHeight="1" x14ac:dyDescent="0.2">
      <c r="A2" s="403"/>
      <c r="B2" s="1624"/>
      <c r="C2" s="1624"/>
      <c r="D2" s="1624"/>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35" t="s">
        <v>73</v>
      </c>
      <c r="N3" s="414"/>
      <c r="O3" s="403"/>
    </row>
    <row r="4" spans="1:15" s="417" customFormat="1" ht="13.5" customHeight="1" thickBot="1" x14ac:dyDescent="0.25">
      <c r="A4" s="415"/>
      <c r="B4" s="416"/>
      <c r="C4" s="1625" t="s">
        <v>0</v>
      </c>
      <c r="D4" s="1626"/>
      <c r="E4" s="1626"/>
      <c r="F4" s="1626"/>
      <c r="G4" s="1626"/>
      <c r="H4" s="1626"/>
      <c r="I4" s="1626"/>
      <c r="J4" s="1626"/>
      <c r="K4" s="1626"/>
      <c r="L4" s="1626"/>
      <c r="M4" s="1627"/>
      <c r="N4" s="414"/>
      <c r="O4" s="403"/>
    </row>
    <row r="5" spans="1:15" ht="4.5" customHeight="1" x14ac:dyDescent="0.2">
      <c r="A5" s="403"/>
      <c r="B5" s="413"/>
      <c r="C5" s="1497" t="s">
        <v>78</v>
      </c>
      <c r="D5" s="1497"/>
      <c r="F5" s="840"/>
      <c r="G5" s="840"/>
      <c r="H5" s="840"/>
      <c r="I5" s="420"/>
      <c r="J5" s="420"/>
      <c r="K5" s="420"/>
      <c r="L5" s="420"/>
      <c r="M5" s="420"/>
      <c r="N5" s="414"/>
      <c r="O5" s="403"/>
    </row>
    <row r="6" spans="1:15" ht="12" customHeight="1" x14ac:dyDescent="0.2">
      <c r="A6" s="403"/>
      <c r="B6" s="413"/>
      <c r="C6" s="1497"/>
      <c r="D6" s="1497"/>
      <c r="E6" s="1499">
        <v>2017</v>
      </c>
      <c r="F6" s="1499"/>
      <c r="G6" s="1499"/>
      <c r="H6" s="1634">
        <v>2018</v>
      </c>
      <c r="I6" s="1499"/>
      <c r="J6" s="1499"/>
      <c r="K6" s="1499"/>
      <c r="L6" s="1499"/>
      <c r="M6" s="1499"/>
      <c r="N6" s="414"/>
      <c r="O6" s="403"/>
    </row>
    <row r="7" spans="1:15" s="417" customFormat="1" ht="12.75" customHeight="1" x14ac:dyDescent="0.2">
      <c r="A7" s="415"/>
      <c r="B7" s="416"/>
      <c r="C7" s="422"/>
      <c r="D7" s="422"/>
      <c r="E7" s="826" t="s">
        <v>96</v>
      </c>
      <c r="F7" s="826" t="s">
        <v>95</v>
      </c>
      <c r="G7" s="747" t="s">
        <v>94</v>
      </c>
      <c r="H7" s="827" t="s">
        <v>93</v>
      </c>
      <c r="I7" s="826" t="s">
        <v>104</v>
      </c>
      <c r="J7" s="827" t="s">
        <v>103</v>
      </c>
      <c r="K7" s="827" t="s">
        <v>102</v>
      </c>
      <c r="L7" s="827" t="s">
        <v>101</v>
      </c>
      <c r="M7" s="827" t="s">
        <v>100</v>
      </c>
      <c r="N7" s="414"/>
      <c r="O7" s="403"/>
    </row>
    <row r="8" spans="1:15" s="426" customFormat="1" ht="12.75" customHeight="1" x14ac:dyDescent="0.2">
      <c r="A8" s="423"/>
      <c r="B8" s="424"/>
      <c r="C8" s="1628" t="s">
        <v>473</v>
      </c>
      <c r="D8" s="1628"/>
      <c r="E8" s="425"/>
      <c r="F8" s="425"/>
      <c r="G8" s="425"/>
      <c r="H8" s="425"/>
      <c r="I8" s="425"/>
      <c r="J8" s="425"/>
      <c r="K8" s="425"/>
      <c r="L8" s="425"/>
      <c r="M8" s="425"/>
      <c r="N8" s="414"/>
      <c r="O8" s="403"/>
    </row>
    <row r="9" spans="1:15" ht="11.25" customHeight="1" x14ac:dyDescent="0.2">
      <c r="A9" s="403"/>
      <c r="B9" s="1027"/>
      <c r="C9" s="1022" t="s">
        <v>135</v>
      </c>
      <c r="D9" s="1028"/>
      <c r="E9" s="1029">
        <v>231618</v>
      </c>
      <c r="F9" s="1029">
        <v>231164</v>
      </c>
      <c r="G9" s="1029">
        <v>230324</v>
      </c>
      <c r="H9" s="1029">
        <v>179636</v>
      </c>
      <c r="I9" s="1029">
        <v>178625</v>
      </c>
      <c r="J9" s="1029">
        <v>177535</v>
      </c>
      <c r="K9" s="1029">
        <v>176361</v>
      </c>
      <c r="L9" s="1029">
        <v>175384</v>
      </c>
      <c r="M9" s="1029">
        <v>175057</v>
      </c>
      <c r="N9" s="414"/>
      <c r="O9" s="403"/>
    </row>
    <row r="10" spans="1:15" ht="11.25" customHeight="1" x14ac:dyDescent="0.2">
      <c r="A10" s="403"/>
      <c r="B10" s="1027"/>
      <c r="C10" s="1022"/>
      <c r="D10" s="1030" t="s">
        <v>72</v>
      </c>
      <c r="E10" s="1031">
        <v>122703</v>
      </c>
      <c r="F10" s="1031">
        <v>122539</v>
      </c>
      <c r="G10" s="1031">
        <v>122166</v>
      </c>
      <c r="H10" s="1031">
        <v>93737</v>
      </c>
      <c r="I10" s="1031">
        <v>93260</v>
      </c>
      <c r="J10" s="1031">
        <v>92665</v>
      </c>
      <c r="K10" s="1031">
        <v>92081</v>
      </c>
      <c r="L10" s="1031">
        <v>91617</v>
      </c>
      <c r="M10" s="1031">
        <v>91524</v>
      </c>
      <c r="N10" s="414"/>
      <c r="O10" s="403"/>
    </row>
    <row r="11" spans="1:15" ht="11.25" customHeight="1" x14ac:dyDescent="0.2">
      <c r="A11" s="403"/>
      <c r="B11" s="1027"/>
      <c r="C11" s="1022"/>
      <c r="D11" s="1030" t="s">
        <v>71</v>
      </c>
      <c r="E11" s="1031">
        <v>108915</v>
      </c>
      <c r="F11" s="1031">
        <v>108625</v>
      </c>
      <c r="G11" s="1031">
        <v>108158</v>
      </c>
      <c r="H11" s="1031">
        <v>85899</v>
      </c>
      <c r="I11" s="1031">
        <v>85365</v>
      </c>
      <c r="J11" s="1031">
        <v>84870</v>
      </c>
      <c r="K11" s="1031">
        <v>84280</v>
      </c>
      <c r="L11" s="1031">
        <v>83767</v>
      </c>
      <c r="M11" s="1031">
        <v>83533</v>
      </c>
      <c r="N11" s="414"/>
      <c r="O11" s="403"/>
    </row>
    <row r="12" spans="1:15" ht="11.25" customHeight="1" x14ac:dyDescent="0.2">
      <c r="A12" s="403"/>
      <c r="B12" s="1027"/>
      <c r="C12" s="1022" t="s">
        <v>136</v>
      </c>
      <c r="D12" s="1028"/>
      <c r="E12" s="1029">
        <v>2036055</v>
      </c>
      <c r="F12" s="1029">
        <v>2037514</v>
      </c>
      <c r="G12" s="1029">
        <v>2038573</v>
      </c>
      <c r="H12" s="1029">
        <v>2037860</v>
      </c>
      <c r="I12" s="1029">
        <v>2036729</v>
      </c>
      <c r="J12" s="1029">
        <v>2033884</v>
      </c>
      <c r="K12" s="1029">
        <v>2033522</v>
      </c>
      <c r="L12" s="1029">
        <v>2033709</v>
      </c>
      <c r="M12" s="1029">
        <v>2035104</v>
      </c>
      <c r="N12" s="414"/>
      <c r="O12" s="403"/>
    </row>
    <row r="13" spans="1:15" ht="11.25" customHeight="1" x14ac:dyDescent="0.2">
      <c r="A13" s="403"/>
      <c r="B13" s="1027"/>
      <c r="C13" s="1022"/>
      <c r="D13" s="1030" t="s">
        <v>72</v>
      </c>
      <c r="E13" s="1031">
        <v>957972</v>
      </c>
      <c r="F13" s="1031">
        <v>958342</v>
      </c>
      <c r="G13" s="1031">
        <v>958442</v>
      </c>
      <c r="H13" s="1031">
        <v>957869</v>
      </c>
      <c r="I13" s="1031">
        <v>957448</v>
      </c>
      <c r="J13" s="1031">
        <v>956237</v>
      </c>
      <c r="K13" s="1031">
        <v>956326</v>
      </c>
      <c r="L13" s="1031">
        <v>956703</v>
      </c>
      <c r="M13" s="1031">
        <v>957893</v>
      </c>
      <c r="N13" s="414"/>
      <c r="O13" s="403"/>
    </row>
    <row r="14" spans="1:15" ht="11.25" customHeight="1" x14ac:dyDescent="0.2">
      <c r="A14" s="403"/>
      <c r="B14" s="1027"/>
      <c r="C14" s="1022"/>
      <c r="D14" s="1030" t="s">
        <v>71</v>
      </c>
      <c r="E14" s="1031">
        <v>1078083</v>
      </c>
      <c r="F14" s="1031">
        <v>1079172</v>
      </c>
      <c r="G14" s="1031">
        <v>1080131</v>
      </c>
      <c r="H14" s="1031">
        <v>1079991</v>
      </c>
      <c r="I14" s="1031">
        <v>1079281</v>
      </c>
      <c r="J14" s="1031">
        <v>1077647</v>
      </c>
      <c r="K14" s="1031">
        <v>1077196</v>
      </c>
      <c r="L14" s="1031">
        <v>1077006</v>
      </c>
      <c r="M14" s="1031">
        <v>1077211</v>
      </c>
      <c r="N14" s="414"/>
      <c r="O14" s="403"/>
    </row>
    <row r="15" spans="1:15" ht="11.25" customHeight="1" x14ac:dyDescent="0.2">
      <c r="A15" s="403"/>
      <c r="B15" s="1027"/>
      <c r="C15" s="1022" t="s">
        <v>137</v>
      </c>
      <c r="D15" s="1028"/>
      <c r="E15" s="1029">
        <v>712788</v>
      </c>
      <c r="F15" s="1029">
        <v>714211</v>
      </c>
      <c r="G15" s="1029">
        <v>715121</v>
      </c>
      <c r="H15" s="1029">
        <v>715383</v>
      </c>
      <c r="I15" s="1029">
        <v>715111</v>
      </c>
      <c r="J15" s="1029">
        <v>712139</v>
      </c>
      <c r="K15" s="1029">
        <v>712174</v>
      </c>
      <c r="L15" s="1029">
        <v>712637</v>
      </c>
      <c r="M15" s="1029">
        <v>713074</v>
      </c>
      <c r="N15" s="414"/>
      <c r="O15" s="403"/>
    </row>
    <row r="16" spans="1:15" ht="11.25" customHeight="1" x14ac:dyDescent="0.2">
      <c r="A16" s="403"/>
      <c r="B16" s="1027"/>
      <c r="C16" s="1022"/>
      <c r="D16" s="1030" t="s">
        <v>72</v>
      </c>
      <c r="E16" s="1031">
        <v>130887</v>
      </c>
      <c r="F16" s="1031">
        <v>131463</v>
      </c>
      <c r="G16" s="1031">
        <v>131825</v>
      </c>
      <c r="H16" s="1031">
        <v>132011</v>
      </c>
      <c r="I16" s="1031">
        <v>131998</v>
      </c>
      <c r="J16" s="1031">
        <v>131011</v>
      </c>
      <c r="K16" s="1031">
        <v>131221</v>
      </c>
      <c r="L16" s="1031">
        <v>131465</v>
      </c>
      <c r="M16" s="1031">
        <v>131714</v>
      </c>
      <c r="N16" s="414"/>
      <c r="O16" s="403"/>
    </row>
    <row r="17" spans="1:15" ht="11.25" customHeight="1" x14ac:dyDescent="0.2">
      <c r="A17" s="403"/>
      <c r="B17" s="1027"/>
      <c r="C17" s="1022"/>
      <c r="D17" s="1030" t="s">
        <v>71</v>
      </c>
      <c r="E17" s="1031">
        <v>581901</v>
      </c>
      <c r="F17" s="1031">
        <v>582748</v>
      </c>
      <c r="G17" s="1031">
        <v>583296</v>
      </c>
      <c r="H17" s="1031">
        <v>583372</v>
      </c>
      <c r="I17" s="1031">
        <v>583113</v>
      </c>
      <c r="J17" s="1031">
        <v>581128</v>
      </c>
      <c r="K17" s="1031">
        <v>580953</v>
      </c>
      <c r="L17" s="1031">
        <v>581172</v>
      </c>
      <c r="M17" s="1031">
        <v>581360</v>
      </c>
      <c r="N17" s="414"/>
      <c r="O17" s="403"/>
    </row>
    <row r="18" spans="1:15" ht="8.25" customHeight="1" x14ac:dyDescent="0.2">
      <c r="A18" s="403"/>
      <c r="B18" s="1027"/>
      <c r="C18" s="1629" t="s">
        <v>605</v>
      </c>
      <c r="D18" s="1629"/>
      <c r="E18" s="1629"/>
      <c r="F18" s="1629"/>
      <c r="G18" s="1629"/>
      <c r="H18" s="1629"/>
      <c r="I18" s="1629"/>
      <c r="J18" s="1629"/>
      <c r="K18" s="1629"/>
      <c r="L18" s="1629"/>
      <c r="M18" s="1629"/>
      <c r="N18" s="414"/>
      <c r="O18" s="88"/>
    </row>
    <row r="19" spans="1:15" ht="3.75" customHeight="1" thickBot="1" x14ac:dyDescent="0.25">
      <c r="A19" s="403"/>
      <c r="B19" s="413"/>
      <c r="C19" s="691"/>
      <c r="D19" s="691"/>
      <c r="E19" s="691"/>
      <c r="F19" s="691"/>
      <c r="G19" s="691"/>
      <c r="H19" s="691"/>
      <c r="I19" s="691"/>
      <c r="J19" s="691"/>
      <c r="K19" s="691"/>
      <c r="L19" s="691"/>
      <c r="M19" s="691"/>
      <c r="N19" s="414"/>
      <c r="O19" s="88"/>
    </row>
    <row r="20" spans="1:15" ht="15" customHeight="1" thickBot="1" x14ac:dyDescent="0.25">
      <c r="A20" s="403"/>
      <c r="B20" s="413"/>
      <c r="C20" s="1630" t="s">
        <v>469</v>
      </c>
      <c r="D20" s="1631"/>
      <c r="E20" s="1631"/>
      <c r="F20" s="1631"/>
      <c r="G20" s="1631"/>
      <c r="H20" s="1631"/>
      <c r="I20" s="1631"/>
      <c r="J20" s="1631"/>
      <c r="K20" s="1631"/>
      <c r="L20" s="1631"/>
      <c r="M20" s="1632"/>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628" t="s">
        <v>138</v>
      </c>
      <c r="D22" s="1628"/>
      <c r="E22" s="408"/>
      <c r="F22" s="425"/>
      <c r="G22" s="425"/>
      <c r="H22" s="425"/>
      <c r="I22" s="425"/>
      <c r="J22" s="425"/>
      <c r="K22" s="425"/>
      <c r="L22" s="425"/>
      <c r="M22" s="425"/>
      <c r="N22" s="414"/>
      <c r="O22" s="403"/>
    </row>
    <row r="23" spans="1:15" s="417" customFormat="1" ht="11.25" customHeight="1" x14ac:dyDescent="0.2">
      <c r="A23" s="415"/>
      <c r="B23" s="1032"/>
      <c r="C23" s="1016" t="s">
        <v>139</v>
      </c>
      <c r="D23" s="1033"/>
      <c r="E23" s="1019">
        <v>1119435</v>
      </c>
      <c r="F23" s="1019">
        <v>1124273</v>
      </c>
      <c r="G23" s="1019">
        <v>1118634</v>
      </c>
      <c r="H23" s="1019">
        <v>1075111</v>
      </c>
      <c r="I23" s="1019">
        <v>1080352</v>
      </c>
      <c r="J23" s="1019">
        <v>1084617</v>
      </c>
      <c r="K23" s="1019">
        <v>1087139</v>
      </c>
      <c r="L23" s="1019">
        <v>1088964</v>
      </c>
      <c r="M23" s="1019">
        <v>1089237</v>
      </c>
      <c r="N23" s="414"/>
      <c r="O23" s="415"/>
    </row>
    <row r="24" spans="1:15" ht="11.25" customHeight="1" x14ac:dyDescent="0.2">
      <c r="A24" s="403"/>
      <c r="B24" s="1027"/>
      <c r="C24" s="1633" t="s">
        <v>344</v>
      </c>
      <c r="D24" s="1633"/>
      <c r="E24" s="1019">
        <v>90661</v>
      </c>
      <c r="F24" s="1019">
        <v>91969</v>
      </c>
      <c r="G24" s="1019">
        <v>92808</v>
      </c>
      <c r="H24" s="1019">
        <v>89656</v>
      </c>
      <c r="I24" s="1019">
        <v>90785</v>
      </c>
      <c r="J24" s="1019">
        <v>91790</v>
      </c>
      <c r="K24" s="1019">
        <v>92625</v>
      </c>
      <c r="L24" s="1019">
        <v>93049</v>
      </c>
      <c r="M24" s="1019">
        <v>93311</v>
      </c>
      <c r="N24" s="428"/>
      <c r="O24" s="403"/>
    </row>
    <row r="25" spans="1:15" ht="11.25" customHeight="1" x14ac:dyDescent="0.2">
      <c r="A25" s="403"/>
      <c r="B25" s="1027"/>
      <c r="C25" s="1622" t="s">
        <v>140</v>
      </c>
      <c r="D25" s="1622"/>
      <c r="E25" s="1019">
        <v>623</v>
      </c>
      <c r="F25" s="1019">
        <v>1040</v>
      </c>
      <c r="G25" s="1019">
        <v>1707</v>
      </c>
      <c r="H25" s="1019">
        <v>4001</v>
      </c>
      <c r="I25" s="1019">
        <v>4809</v>
      </c>
      <c r="J25" s="1019">
        <v>6140</v>
      </c>
      <c r="K25" s="1019">
        <v>7915</v>
      </c>
      <c r="L25" s="1019">
        <v>8986</v>
      </c>
      <c r="M25" s="1019">
        <v>8072</v>
      </c>
      <c r="N25" s="414"/>
      <c r="O25" s="430"/>
    </row>
    <row r="26" spans="1:15" ht="11.25" customHeight="1" x14ac:dyDescent="0.2">
      <c r="A26" s="403"/>
      <c r="B26" s="1027"/>
      <c r="C26" s="1633" t="s">
        <v>141</v>
      </c>
      <c r="D26" s="1633"/>
      <c r="E26" s="1110" t="s">
        <v>606</v>
      </c>
      <c r="F26" s="1110" t="s">
        <v>606</v>
      </c>
      <c r="G26" s="1110" t="s">
        <v>606</v>
      </c>
      <c r="H26" s="1110" t="s">
        <v>606</v>
      </c>
      <c r="I26" s="1110" t="s">
        <v>606</v>
      </c>
      <c r="J26" s="1110" t="s">
        <v>606</v>
      </c>
      <c r="K26" s="1110" t="s">
        <v>606</v>
      </c>
      <c r="L26" s="1110" t="s">
        <v>606</v>
      </c>
      <c r="M26" s="1110" t="s">
        <v>606</v>
      </c>
      <c r="N26" s="414"/>
      <c r="O26" s="403"/>
    </row>
    <row r="27" spans="1:15" ht="11.25" customHeight="1" x14ac:dyDescent="0.2">
      <c r="A27" s="403"/>
      <c r="B27" s="1027"/>
      <c r="C27" s="1633" t="s">
        <v>345</v>
      </c>
      <c r="D27" s="1633"/>
      <c r="E27" s="1019">
        <v>12531</v>
      </c>
      <c r="F27" s="1019">
        <v>12512</v>
      </c>
      <c r="G27" s="1019">
        <v>12441</v>
      </c>
      <c r="H27" s="1019">
        <v>12395</v>
      </c>
      <c r="I27" s="1019">
        <v>12380</v>
      </c>
      <c r="J27" s="1019">
        <v>12344</v>
      </c>
      <c r="K27" s="1019">
        <v>12302</v>
      </c>
      <c r="L27" s="1019">
        <v>12241</v>
      </c>
      <c r="M27" s="1019">
        <v>12163</v>
      </c>
      <c r="N27" s="414"/>
      <c r="O27" s="403"/>
    </row>
    <row r="28" spans="1:15" s="434" customFormat="1" ht="8.25" customHeight="1" x14ac:dyDescent="0.2">
      <c r="A28" s="431"/>
      <c r="B28" s="1034"/>
      <c r="C28" s="1637" t="s">
        <v>607</v>
      </c>
      <c r="D28" s="1637"/>
      <c r="E28" s="1637"/>
      <c r="F28" s="1637"/>
      <c r="G28" s="1637"/>
      <c r="H28" s="1637" t="s">
        <v>494</v>
      </c>
      <c r="I28" s="1637"/>
      <c r="J28" s="1637"/>
      <c r="K28" s="1637"/>
      <c r="L28" s="1637"/>
      <c r="M28" s="1637"/>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611" t="s">
        <v>1</v>
      </c>
      <c r="D30" s="1612"/>
      <c r="E30" s="1612"/>
      <c r="F30" s="1612"/>
      <c r="G30" s="1612"/>
      <c r="H30" s="1612"/>
      <c r="I30" s="1612"/>
      <c r="J30" s="1612"/>
      <c r="K30" s="1612"/>
      <c r="L30" s="1612"/>
      <c r="M30" s="1613"/>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635" t="s">
        <v>324</v>
      </c>
      <c r="D32" s="1635"/>
      <c r="E32" s="439">
        <v>180164</v>
      </c>
      <c r="F32" s="439">
        <v>182468</v>
      </c>
      <c r="G32" s="439">
        <v>185284</v>
      </c>
      <c r="H32" s="439">
        <v>192331</v>
      </c>
      <c r="I32" s="439">
        <v>190625</v>
      </c>
      <c r="J32" s="439">
        <v>188210</v>
      </c>
      <c r="K32" s="439">
        <v>183733</v>
      </c>
      <c r="L32" s="439">
        <v>177569</v>
      </c>
      <c r="M32" s="439">
        <v>167650</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32"/>
      <c r="C34" s="1636" t="s">
        <v>142</v>
      </c>
      <c r="D34" s="1636"/>
      <c r="E34" s="1019">
        <v>146226</v>
      </c>
      <c r="F34" s="1019">
        <v>148300</v>
      </c>
      <c r="G34" s="1019">
        <v>150807</v>
      </c>
      <c r="H34" s="1019">
        <v>157440</v>
      </c>
      <c r="I34" s="1019">
        <v>154564</v>
      </c>
      <c r="J34" s="1019">
        <v>151300</v>
      </c>
      <c r="K34" s="1019">
        <v>147485</v>
      </c>
      <c r="L34" s="1019">
        <v>142856</v>
      </c>
      <c r="M34" s="1019">
        <v>134327</v>
      </c>
      <c r="N34" s="442"/>
      <c r="O34" s="415"/>
    </row>
    <row r="35" spans="1:16" s="417" customFormat="1" ht="23.25" customHeight="1" x14ac:dyDescent="0.2">
      <c r="A35" s="415"/>
      <c r="B35" s="1032"/>
      <c r="C35" s="1636" t="s">
        <v>143</v>
      </c>
      <c r="D35" s="1636"/>
      <c r="E35" s="1019">
        <v>6750</v>
      </c>
      <c r="F35" s="1019">
        <v>7596</v>
      </c>
      <c r="G35" s="1019">
        <v>8385</v>
      </c>
      <c r="H35" s="1019">
        <v>9263</v>
      </c>
      <c r="I35" s="1019">
        <v>9795</v>
      </c>
      <c r="J35" s="1019">
        <v>9291</v>
      </c>
      <c r="K35" s="1019">
        <v>8515</v>
      </c>
      <c r="L35" s="1019">
        <v>7313</v>
      </c>
      <c r="M35" s="1019">
        <v>6323</v>
      </c>
      <c r="N35" s="442"/>
      <c r="O35" s="415"/>
    </row>
    <row r="36" spans="1:16" s="417" customFormat="1" ht="21.75" customHeight="1" x14ac:dyDescent="0.2">
      <c r="A36" s="415"/>
      <c r="B36" s="1032"/>
      <c r="C36" s="1636" t="s">
        <v>145</v>
      </c>
      <c r="D36" s="1636"/>
      <c r="E36" s="1019">
        <v>25489</v>
      </c>
      <c r="F36" s="1019">
        <v>24940</v>
      </c>
      <c r="G36" s="1019">
        <v>24471</v>
      </c>
      <c r="H36" s="1019">
        <v>23826</v>
      </c>
      <c r="I36" s="1019">
        <v>23800</v>
      </c>
      <c r="J36" s="1019">
        <v>23933</v>
      </c>
      <c r="K36" s="1019">
        <v>23531</v>
      </c>
      <c r="L36" s="1019">
        <v>23101</v>
      </c>
      <c r="M36" s="1019">
        <v>22580</v>
      </c>
      <c r="N36" s="442"/>
      <c r="O36" s="415"/>
    </row>
    <row r="37" spans="1:16" s="417" customFormat="1" ht="20.25" customHeight="1" x14ac:dyDescent="0.2">
      <c r="A37" s="415"/>
      <c r="B37" s="1032"/>
      <c r="C37" s="1636" t="s">
        <v>146</v>
      </c>
      <c r="D37" s="1636"/>
      <c r="E37" s="1019">
        <v>26</v>
      </c>
      <c r="F37" s="1019">
        <v>26</v>
      </c>
      <c r="G37" s="1019">
        <v>26</v>
      </c>
      <c r="H37" s="1019">
        <v>28</v>
      </c>
      <c r="I37" s="1019">
        <v>29</v>
      </c>
      <c r="J37" s="1019">
        <v>26</v>
      </c>
      <c r="K37" s="1019">
        <v>26</v>
      </c>
      <c r="L37" s="1019">
        <v>27</v>
      </c>
      <c r="M37" s="1019">
        <v>22</v>
      </c>
      <c r="N37" s="442"/>
      <c r="O37" s="415"/>
    </row>
    <row r="38" spans="1:16" s="417" customFormat="1" ht="20.25" customHeight="1" x14ac:dyDescent="0.2">
      <c r="A38" s="415"/>
      <c r="B38" s="1032"/>
      <c r="C38" s="1636" t="s">
        <v>474</v>
      </c>
      <c r="D38" s="1636"/>
      <c r="E38" s="1019">
        <v>2599</v>
      </c>
      <c r="F38" s="1019">
        <v>2604</v>
      </c>
      <c r="G38" s="1019">
        <v>2458</v>
      </c>
      <c r="H38" s="1019">
        <v>2348</v>
      </c>
      <c r="I38" s="1019">
        <v>3202</v>
      </c>
      <c r="J38" s="1019">
        <v>4734</v>
      </c>
      <c r="K38" s="1019">
        <v>5138</v>
      </c>
      <c r="L38" s="1019">
        <v>5316</v>
      </c>
      <c r="M38" s="1019">
        <v>5329</v>
      </c>
      <c r="N38" s="442"/>
      <c r="O38" s="415"/>
    </row>
    <row r="39" spans="1:16" s="417" customFormat="1" ht="3.75" customHeight="1" x14ac:dyDescent="0.2">
      <c r="A39" s="415"/>
      <c r="B39" s="1032"/>
      <c r="C39" s="1055"/>
      <c r="D39" s="1056"/>
      <c r="E39" s="1057"/>
      <c r="F39" s="1057"/>
      <c r="G39" s="1057"/>
      <c r="H39" s="1057"/>
      <c r="I39" s="1057"/>
      <c r="J39" s="1057"/>
      <c r="K39" s="1057"/>
      <c r="L39" s="1057"/>
      <c r="M39" s="1057"/>
      <c r="N39" s="442"/>
      <c r="O39" s="415"/>
    </row>
    <row r="40" spans="1:16" ht="12.75" customHeight="1" x14ac:dyDescent="0.2">
      <c r="A40" s="403"/>
      <c r="B40" s="413"/>
      <c r="C40" s="1635" t="s">
        <v>337</v>
      </c>
      <c r="D40" s="1635"/>
      <c r="E40" s="439"/>
      <c r="F40" s="439"/>
      <c r="G40" s="439"/>
      <c r="H40" s="439"/>
      <c r="I40" s="439"/>
      <c r="J40" s="439"/>
      <c r="K40" s="439"/>
      <c r="L40" s="439"/>
      <c r="M40" s="439"/>
      <c r="N40" s="414"/>
      <c r="O40" s="403"/>
    </row>
    <row r="41" spans="1:16" ht="10.5" customHeight="1" x14ac:dyDescent="0.2">
      <c r="A41" s="403"/>
      <c r="B41" s="413"/>
      <c r="C41" s="1022" t="s">
        <v>62</v>
      </c>
      <c r="D41" s="1017"/>
      <c r="E41" s="1018">
        <v>11068</v>
      </c>
      <c r="F41" s="1018">
        <v>10708</v>
      </c>
      <c r="G41" s="1018">
        <v>10429</v>
      </c>
      <c r="H41" s="1018">
        <v>10801</v>
      </c>
      <c r="I41" s="1018">
        <v>10732</v>
      </c>
      <c r="J41" s="1018">
        <v>10580</v>
      </c>
      <c r="K41" s="1018">
        <v>10739</v>
      </c>
      <c r="L41" s="1018">
        <v>10616</v>
      </c>
      <c r="M41" s="1018">
        <v>10064</v>
      </c>
      <c r="N41" s="414"/>
      <c r="O41" s="403">
        <v>24716</v>
      </c>
      <c r="P41" s="459"/>
    </row>
    <row r="42" spans="1:16" ht="10.5" customHeight="1" x14ac:dyDescent="0.2">
      <c r="A42" s="403"/>
      <c r="B42" s="413"/>
      <c r="C42" s="1022" t="s">
        <v>55</v>
      </c>
      <c r="D42" s="1017"/>
      <c r="E42" s="1018">
        <v>2408</v>
      </c>
      <c r="F42" s="1018">
        <v>2544</v>
      </c>
      <c r="G42" s="1018">
        <v>2522</v>
      </c>
      <c r="H42" s="1018">
        <v>2795</v>
      </c>
      <c r="I42" s="1018">
        <v>2799</v>
      </c>
      <c r="J42" s="1018">
        <v>2790</v>
      </c>
      <c r="K42" s="1018">
        <v>2755</v>
      </c>
      <c r="L42" s="1018">
        <v>2489</v>
      </c>
      <c r="M42" s="1018">
        <v>2208</v>
      </c>
      <c r="N42" s="414"/>
      <c r="O42" s="403">
        <v>5505</v>
      </c>
    </row>
    <row r="43" spans="1:16" ht="10.5" customHeight="1" x14ac:dyDescent="0.2">
      <c r="A43" s="403"/>
      <c r="B43" s="413"/>
      <c r="C43" s="1022" t="s">
        <v>64</v>
      </c>
      <c r="D43" s="1017"/>
      <c r="E43" s="1018">
        <v>14354</v>
      </c>
      <c r="F43" s="1018">
        <v>14188</v>
      </c>
      <c r="G43" s="1018">
        <v>14305</v>
      </c>
      <c r="H43" s="1018">
        <v>14546</v>
      </c>
      <c r="I43" s="1018">
        <v>14709</v>
      </c>
      <c r="J43" s="1018">
        <v>14738</v>
      </c>
      <c r="K43" s="1018">
        <v>14788</v>
      </c>
      <c r="L43" s="1018">
        <v>14302</v>
      </c>
      <c r="M43" s="1018">
        <v>13815</v>
      </c>
      <c r="N43" s="414"/>
      <c r="O43" s="403">
        <v>35834</v>
      </c>
    </row>
    <row r="44" spans="1:16" ht="10.5" customHeight="1" x14ac:dyDescent="0.2">
      <c r="A44" s="403"/>
      <c r="B44" s="413"/>
      <c r="C44" s="1022" t="s">
        <v>66</v>
      </c>
      <c r="D44" s="1017"/>
      <c r="E44" s="1018">
        <v>1714</v>
      </c>
      <c r="F44" s="1018">
        <v>1668</v>
      </c>
      <c r="G44" s="1018">
        <v>1625</v>
      </c>
      <c r="H44" s="1018">
        <v>1678</v>
      </c>
      <c r="I44" s="1018">
        <v>1705</v>
      </c>
      <c r="J44" s="1018">
        <v>1693</v>
      </c>
      <c r="K44" s="1018">
        <v>1654</v>
      </c>
      <c r="L44" s="1018">
        <v>1609</v>
      </c>
      <c r="M44" s="1018">
        <v>1470</v>
      </c>
      <c r="N44" s="414"/>
      <c r="O44" s="403">
        <v>3304</v>
      </c>
    </row>
    <row r="45" spans="1:16" ht="10.5" customHeight="1" x14ac:dyDescent="0.2">
      <c r="A45" s="403"/>
      <c r="B45" s="413"/>
      <c r="C45" s="1022" t="s">
        <v>75</v>
      </c>
      <c r="D45" s="1017"/>
      <c r="E45" s="1018">
        <v>2868</v>
      </c>
      <c r="F45" s="1018">
        <v>2828</v>
      </c>
      <c r="G45" s="1018">
        <v>2788</v>
      </c>
      <c r="H45" s="1018">
        <v>2830</v>
      </c>
      <c r="I45" s="1018">
        <v>2807</v>
      </c>
      <c r="J45" s="1018">
        <v>2769</v>
      </c>
      <c r="K45" s="1018">
        <v>2707</v>
      </c>
      <c r="L45" s="1018">
        <v>2603</v>
      </c>
      <c r="M45" s="1018">
        <v>2446</v>
      </c>
      <c r="N45" s="414"/>
      <c r="O45" s="403">
        <v>6334</v>
      </c>
    </row>
    <row r="46" spans="1:16" ht="10.5" customHeight="1" x14ac:dyDescent="0.2">
      <c r="A46" s="403"/>
      <c r="B46" s="413"/>
      <c r="C46" s="1022" t="s">
        <v>61</v>
      </c>
      <c r="D46" s="1017"/>
      <c r="E46" s="1018">
        <v>5875</v>
      </c>
      <c r="F46" s="1018">
        <v>5831</v>
      </c>
      <c r="G46" s="1018">
        <v>5900</v>
      </c>
      <c r="H46" s="1018">
        <v>6292</v>
      </c>
      <c r="I46" s="1018">
        <v>5852</v>
      </c>
      <c r="J46" s="1018">
        <v>5854</v>
      </c>
      <c r="K46" s="1018">
        <v>5944</v>
      </c>
      <c r="L46" s="1018">
        <v>5764</v>
      </c>
      <c r="M46" s="1018">
        <v>5384</v>
      </c>
      <c r="N46" s="414"/>
      <c r="O46" s="403">
        <v>14052</v>
      </c>
    </row>
    <row r="47" spans="1:16" ht="10.5" customHeight="1" x14ac:dyDescent="0.2">
      <c r="A47" s="403"/>
      <c r="B47" s="413"/>
      <c r="C47" s="1022" t="s">
        <v>56</v>
      </c>
      <c r="D47" s="1017"/>
      <c r="E47" s="1018">
        <v>2740</v>
      </c>
      <c r="F47" s="1018">
        <v>2624</v>
      </c>
      <c r="G47" s="1018">
        <v>2438</v>
      </c>
      <c r="H47" s="1018">
        <v>2547</v>
      </c>
      <c r="I47" s="1018">
        <v>2440</v>
      </c>
      <c r="J47" s="1018">
        <v>2448</v>
      </c>
      <c r="K47" s="1018">
        <v>2416</v>
      </c>
      <c r="L47" s="1018">
        <v>2353</v>
      </c>
      <c r="M47" s="1018">
        <v>2125</v>
      </c>
      <c r="N47" s="414"/>
      <c r="O47" s="403">
        <v>5973</v>
      </c>
    </row>
    <row r="48" spans="1:16" ht="10.5" customHeight="1" x14ac:dyDescent="0.2">
      <c r="A48" s="403"/>
      <c r="B48" s="413"/>
      <c r="C48" s="1022" t="s">
        <v>74</v>
      </c>
      <c r="D48" s="1017"/>
      <c r="E48" s="1018">
        <v>6215</v>
      </c>
      <c r="F48" s="1018">
        <v>10349</v>
      </c>
      <c r="G48" s="1018">
        <v>14058</v>
      </c>
      <c r="H48" s="1018">
        <v>15438</v>
      </c>
      <c r="I48" s="1018">
        <v>15407</v>
      </c>
      <c r="J48" s="1018">
        <v>12910</v>
      </c>
      <c r="K48" s="1018">
        <v>9456</v>
      </c>
      <c r="L48" s="1018">
        <v>7050</v>
      </c>
      <c r="M48" s="1018">
        <v>5537</v>
      </c>
      <c r="N48" s="414"/>
      <c r="O48" s="403">
        <v>26102</v>
      </c>
    </row>
    <row r="49" spans="1:15" ht="10.5" customHeight="1" x14ac:dyDescent="0.2">
      <c r="A49" s="403"/>
      <c r="B49" s="413"/>
      <c r="C49" s="1022" t="s">
        <v>76</v>
      </c>
      <c r="D49" s="1017"/>
      <c r="E49" s="1018">
        <v>1836</v>
      </c>
      <c r="F49" s="1018">
        <v>1767</v>
      </c>
      <c r="G49" s="1018">
        <v>1696</v>
      </c>
      <c r="H49" s="1018">
        <v>1772</v>
      </c>
      <c r="I49" s="1018">
        <v>1817</v>
      </c>
      <c r="J49" s="1018">
        <v>1811</v>
      </c>
      <c r="K49" s="1018">
        <v>1737</v>
      </c>
      <c r="L49" s="1018">
        <v>1692</v>
      </c>
      <c r="M49" s="1018">
        <v>1606</v>
      </c>
      <c r="N49" s="414"/>
      <c r="O49" s="403">
        <v>4393</v>
      </c>
    </row>
    <row r="50" spans="1:15" ht="10.5" customHeight="1" x14ac:dyDescent="0.2">
      <c r="A50" s="403"/>
      <c r="B50" s="413"/>
      <c r="C50" s="1022" t="s">
        <v>60</v>
      </c>
      <c r="D50" s="1017"/>
      <c r="E50" s="1018">
        <v>5880</v>
      </c>
      <c r="F50" s="1018">
        <v>5790</v>
      </c>
      <c r="G50" s="1018">
        <v>5891</v>
      </c>
      <c r="H50" s="1018">
        <v>6549</v>
      </c>
      <c r="I50" s="1018">
        <v>6142</v>
      </c>
      <c r="J50" s="1018">
        <v>6008</v>
      </c>
      <c r="K50" s="1018">
        <v>5976</v>
      </c>
      <c r="L50" s="1018">
        <v>5850</v>
      </c>
      <c r="M50" s="1018">
        <v>5532</v>
      </c>
      <c r="N50" s="414"/>
      <c r="O50" s="403">
        <v>16923</v>
      </c>
    </row>
    <row r="51" spans="1:15" ht="10.5" customHeight="1" x14ac:dyDescent="0.2">
      <c r="A51" s="403"/>
      <c r="B51" s="413"/>
      <c r="C51" s="1022" t="s">
        <v>59</v>
      </c>
      <c r="D51" s="1017"/>
      <c r="E51" s="1018">
        <v>37812</v>
      </c>
      <c r="F51" s="1018">
        <v>37436</v>
      </c>
      <c r="G51" s="1018">
        <v>36828</v>
      </c>
      <c r="H51" s="1018">
        <v>37078</v>
      </c>
      <c r="I51" s="1018">
        <v>37486</v>
      </c>
      <c r="J51" s="1018">
        <v>37543</v>
      </c>
      <c r="K51" s="1018">
        <v>37027</v>
      </c>
      <c r="L51" s="1018">
        <v>36828</v>
      </c>
      <c r="M51" s="1018">
        <v>35876</v>
      </c>
      <c r="N51" s="414"/>
      <c r="O51" s="403">
        <v>81201</v>
      </c>
    </row>
    <row r="52" spans="1:15" ht="10.5" customHeight="1" x14ac:dyDescent="0.2">
      <c r="A52" s="403"/>
      <c r="B52" s="413"/>
      <c r="C52" s="1022" t="s">
        <v>57</v>
      </c>
      <c r="D52" s="1017"/>
      <c r="E52" s="1018">
        <v>2152</v>
      </c>
      <c r="F52" s="1018">
        <v>2143</v>
      </c>
      <c r="G52" s="1018">
        <v>2062</v>
      </c>
      <c r="H52" s="1018">
        <v>2218</v>
      </c>
      <c r="I52" s="1018">
        <v>2189</v>
      </c>
      <c r="J52" s="1018">
        <v>2160</v>
      </c>
      <c r="K52" s="1018">
        <v>2106</v>
      </c>
      <c r="L52" s="1018">
        <v>2055</v>
      </c>
      <c r="M52" s="1018">
        <v>1857</v>
      </c>
      <c r="N52" s="414"/>
      <c r="O52" s="403">
        <v>4403</v>
      </c>
    </row>
    <row r="53" spans="1:15" ht="10.5" customHeight="1" x14ac:dyDescent="0.2">
      <c r="A53" s="403"/>
      <c r="B53" s="413"/>
      <c r="C53" s="1022" t="s">
        <v>63</v>
      </c>
      <c r="D53" s="1017"/>
      <c r="E53" s="1018">
        <v>39025</v>
      </c>
      <c r="F53" s="1018">
        <v>38509</v>
      </c>
      <c r="G53" s="1018">
        <v>38468</v>
      </c>
      <c r="H53" s="1018">
        <v>39894</v>
      </c>
      <c r="I53" s="1018">
        <v>38856</v>
      </c>
      <c r="J53" s="1018">
        <v>39211</v>
      </c>
      <c r="K53" s="1018">
        <v>38963</v>
      </c>
      <c r="L53" s="1018">
        <v>38275</v>
      </c>
      <c r="M53" s="1018">
        <v>36207</v>
      </c>
      <c r="N53" s="414"/>
      <c r="O53" s="403">
        <v>88638</v>
      </c>
    </row>
    <row r="54" spans="1:15" ht="10.5" customHeight="1" x14ac:dyDescent="0.2">
      <c r="A54" s="403"/>
      <c r="B54" s="413"/>
      <c r="C54" s="1022" t="s">
        <v>79</v>
      </c>
      <c r="D54" s="1017"/>
      <c r="E54" s="1018">
        <v>6935</v>
      </c>
      <c r="F54" s="1018">
        <v>7240</v>
      </c>
      <c r="G54" s="1018">
        <v>7259</v>
      </c>
      <c r="H54" s="1018">
        <v>7718</v>
      </c>
      <c r="I54" s="1018">
        <v>7487</v>
      </c>
      <c r="J54" s="1018">
        <v>7509</v>
      </c>
      <c r="K54" s="1018">
        <v>7384</v>
      </c>
      <c r="L54" s="1018">
        <v>6821</v>
      </c>
      <c r="M54" s="1018">
        <v>6217</v>
      </c>
      <c r="N54" s="414"/>
      <c r="O54" s="403">
        <v>18640</v>
      </c>
    </row>
    <row r="55" spans="1:15" ht="10.5" customHeight="1" x14ac:dyDescent="0.2">
      <c r="A55" s="403"/>
      <c r="B55" s="413"/>
      <c r="C55" s="1022" t="s">
        <v>58</v>
      </c>
      <c r="D55" s="1017"/>
      <c r="E55" s="1018">
        <v>16105</v>
      </c>
      <c r="F55" s="1018">
        <v>15483</v>
      </c>
      <c r="G55" s="1018">
        <v>15346</v>
      </c>
      <c r="H55" s="1018">
        <v>15922</v>
      </c>
      <c r="I55" s="1018">
        <v>15769</v>
      </c>
      <c r="J55" s="1018">
        <v>15901</v>
      </c>
      <c r="K55" s="1018">
        <v>15907</v>
      </c>
      <c r="L55" s="1018">
        <v>15570</v>
      </c>
      <c r="M55" s="1018">
        <v>14756</v>
      </c>
      <c r="N55" s="414"/>
      <c r="O55" s="403">
        <v>35533</v>
      </c>
    </row>
    <row r="56" spans="1:15" ht="10.5" customHeight="1" x14ac:dyDescent="0.2">
      <c r="A56" s="403"/>
      <c r="B56" s="413"/>
      <c r="C56" s="1022" t="s">
        <v>65</v>
      </c>
      <c r="D56" s="1017"/>
      <c r="E56" s="1018">
        <v>2768</v>
      </c>
      <c r="F56" s="1018">
        <v>2562</v>
      </c>
      <c r="G56" s="1018">
        <v>2514</v>
      </c>
      <c r="H56" s="1018">
        <v>2661</v>
      </c>
      <c r="I56" s="1018">
        <v>2578</v>
      </c>
      <c r="J56" s="1018">
        <v>2530</v>
      </c>
      <c r="K56" s="1018">
        <v>2549</v>
      </c>
      <c r="L56" s="1018">
        <v>2503</v>
      </c>
      <c r="M56" s="1018">
        <v>2405</v>
      </c>
      <c r="N56" s="414"/>
      <c r="O56" s="403">
        <v>6979</v>
      </c>
    </row>
    <row r="57" spans="1:15" ht="10.5" customHeight="1" x14ac:dyDescent="0.2">
      <c r="A57" s="403"/>
      <c r="B57" s="413"/>
      <c r="C57" s="1022" t="s">
        <v>67</v>
      </c>
      <c r="D57" s="1017"/>
      <c r="E57" s="1018">
        <v>2804</v>
      </c>
      <c r="F57" s="1018">
        <v>2803</v>
      </c>
      <c r="G57" s="1018">
        <v>2855</v>
      </c>
      <c r="H57" s="1018">
        <v>2951</v>
      </c>
      <c r="I57" s="1018">
        <v>2948</v>
      </c>
      <c r="J57" s="1018">
        <v>2968</v>
      </c>
      <c r="K57" s="1018">
        <v>2928</v>
      </c>
      <c r="L57" s="1018">
        <v>2782</v>
      </c>
      <c r="M57" s="1018">
        <v>2611</v>
      </c>
      <c r="N57" s="414"/>
      <c r="O57" s="403">
        <v>5622</v>
      </c>
    </row>
    <row r="58" spans="1:15" ht="10.5" customHeight="1" x14ac:dyDescent="0.2">
      <c r="A58" s="403"/>
      <c r="B58" s="413"/>
      <c r="C58" s="1022" t="s">
        <v>77</v>
      </c>
      <c r="D58" s="1017"/>
      <c r="E58" s="1018">
        <v>5385</v>
      </c>
      <c r="F58" s="1018">
        <v>5611</v>
      </c>
      <c r="G58" s="1018">
        <v>5759</v>
      </c>
      <c r="H58" s="1018">
        <v>6044</v>
      </c>
      <c r="I58" s="1018">
        <v>5990</v>
      </c>
      <c r="J58" s="1018">
        <v>5807</v>
      </c>
      <c r="K58" s="1018">
        <v>5634</v>
      </c>
      <c r="L58" s="1018">
        <v>5390</v>
      </c>
      <c r="M58" s="1018">
        <v>5047</v>
      </c>
      <c r="N58" s="414"/>
      <c r="O58" s="403">
        <v>12225</v>
      </c>
    </row>
    <row r="59" spans="1:15" ht="10.5" customHeight="1" x14ac:dyDescent="0.2">
      <c r="A59" s="403"/>
      <c r="B59" s="413"/>
      <c r="C59" s="1022" t="s">
        <v>130</v>
      </c>
      <c r="D59" s="1017"/>
      <c r="E59" s="1018">
        <v>6754</v>
      </c>
      <c r="F59" s="1018">
        <v>6848</v>
      </c>
      <c r="G59" s="1018">
        <v>6891</v>
      </c>
      <c r="H59" s="1018">
        <v>7057</v>
      </c>
      <c r="I59" s="1018">
        <v>7055</v>
      </c>
      <c r="J59" s="1018">
        <v>6982</v>
      </c>
      <c r="K59" s="1018">
        <v>7307</v>
      </c>
      <c r="L59" s="1018">
        <v>7431</v>
      </c>
      <c r="M59" s="1018">
        <v>7148</v>
      </c>
      <c r="N59" s="414"/>
      <c r="O59" s="403">
        <v>8291</v>
      </c>
    </row>
    <row r="60" spans="1:15" ht="10.5" customHeight="1" x14ac:dyDescent="0.2">
      <c r="A60" s="403"/>
      <c r="B60" s="413"/>
      <c r="C60" s="1022" t="s">
        <v>131</v>
      </c>
      <c r="D60" s="1017"/>
      <c r="E60" s="1018">
        <v>5469</v>
      </c>
      <c r="F60" s="1018">
        <v>5536</v>
      </c>
      <c r="G60" s="1018">
        <v>5650</v>
      </c>
      <c r="H60" s="1018">
        <v>5541</v>
      </c>
      <c r="I60" s="1018">
        <v>5859</v>
      </c>
      <c r="J60" s="1018">
        <v>5998</v>
      </c>
      <c r="K60" s="1018">
        <v>5757</v>
      </c>
      <c r="L60" s="1018">
        <v>5587</v>
      </c>
      <c r="M60" s="1018">
        <v>5339</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32"/>
      <c r="C62" s="1636" t="s">
        <v>148</v>
      </c>
      <c r="D62" s="1636"/>
      <c r="E62" s="1020">
        <v>462.05</v>
      </c>
      <c r="F62" s="1020">
        <v>465.45</v>
      </c>
      <c r="G62" s="1020">
        <v>470.38</v>
      </c>
      <c r="H62" s="1020">
        <v>481.49</v>
      </c>
      <c r="I62" s="1020">
        <v>491.79</v>
      </c>
      <c r="J62" s="1020">
        <v>485.6</v>
      </c>
      <c r="K62" s="1020">
        <v>479.87</v>
      </c>
      <c r="L62" s="1020">
        <v>479.68</v>
      </c>
      <c r="M62" s="1020">
        <v>488.91</v>
      </c>
      <c r="N62" s="442"/>
      <c r="O62" s="415">
        <v>491.25</v>
      </c>
    </row>
    <row r="63" spans="1:15" s="417" customFormat="1" ht="18" customHeight="1" x14ac:dyDescent="0.2">
      <c r="A63" s="415"/>
      <c r="B63" s="1032"/>
      <c r="C63" s="1642" t="s">
        <v>608</v>
      </c>
      <c r="D63" s="1642"/>
      <c r="E63" s="1642"/>
      <c r="F63" s="1642"/>
      <c r="G63" s="1642"/>
      <c r="H63" s="1642"/>
      <c r="I63" s="1642"/>
      <c r="J63" s="1642"/>
      <c r="K63" s="1642"/>
      <c r="L63" s="1642"/>
      <c r="M63" s="1642"/>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630" t="s">
        <v>22</v>
      </c>
      <c r="D65" s="1631"/>
      <c r="E65" s="1631"/>
      <c r="F65" s="1631"/>
      <c r="G65" s="1631"/>
      <c r="H65" s="1631"/>
      <c r="I65" s="1631"/>
      <c r="J65" s="1631"/>
      <c r="K65" s="1631"/>
      <c r="L65" s="1631"/>
      <c r="M65" s="1632"/>
      <c r="N65" s="414"/>
      <c r="O65" s="403"/>
    </row>
    <row r="66" spans="1:15" ht="9" customHeight="1" x14ac:dyDescent="0.2">
      <c r="A66" s="403"/>
      <c r="B66" s="413"/>
      <c r="C66" s="1036" t="s">
        <v>78</v>
      </c>
      <c r="D66" s="429"/>
      <c r="E66" s="444"/>
      <c r="F66" s="444"/>
      <c r="G66" s="444"/>
      <c r="H66" s="444"/>
      <c r="I66" s="444"/>
      <c r="J66" s="444"/>
      <c r="K66" s="444"/>
      <c r="L66" s="444"/>
      <c r="M66" s="444"/>
      <c r="N66" s="414"/>
      <c r="O66" s="403"/>
    </row>
    <row r="67" spans="1:15" ht="12.75" customHeight="1" x14ac:dyDescent="0.2">
      <c r="A67" s="403"/>
      <c r="B67" s="413"/>
      <c r="C67" s="1628" t="s">
        <v>144</v>
      </c>
      <c r="D67" s="1628"/>
      <c r="E67" s="439">
        <f t="shared" ref="E67:L67" si="0">+E68+E69</f>
        <v>126018</v>
      </c>
      <c r="F67" s="439">
        <f t="shared" si="0"/>
        <v>140077</v>
      </c>
      <c r="G67" s="439">
        <f t="shared" si="0"/>
        <v>129950</v>
      </c>
      <c r="H67" s="439">
        <f t="shared" si="0"/>
        <v>146360</v>
      </c>
      <c r="I67" s="439">
        <f t="shared" si="0"/>
        <v>154389</v>
      </c>
      <c r="J67" s="439">
        <f t="shared" si="0"/>
        <v>149614</v>
      </c>
      <c r="K67" s="439">
        <f t="shared" si="0"/>
        <v>139452</v>
      </c>
      <c r="L67" s="439">
        <f t="shared" si="0"/>
        <v>139120</v>
      </c>
      <c r="M67" s="439">
        <f t="shared" ref="M67" si="1">+M68+M69</f>
        <v>126544</v>
      </c>
      <c r="N67" s="414"/>
      <c r="O67" s="403"/>
    </row>
    <row r="68" spans="1:15" ht="11.25" customHeight="1" x14ac:dyDescent="0.2">
      <c r="A68" s="403"/>
      <c r="B68" s="413"/>
      <c r="C68" s="1022" t="s">
        <v>72</v>
      </c>
      <c r="D68" s="1021"/>
      <c r="E68" s="1018">
        <v>50225</v>
      </c>
      <c r="F68" s="1018">
        <v>55527</v>
      </c>
      <c r="G68" s="1018">
        <v>51527</v>
      </c>
      <c r="H68" s="1018">
        <v>57932</v>
      </c>
      <c r="I68" s="1018">
        <v>60375</v>
      </c>
      <c r="J68" s="1018">
        <v>59311</v>
      </c>
      <c r="K68" s="1018">
        <v>55518</v>
      </c>
      <c r="L68" s="1018">
        <v>55453</v>
      </c>
      <c r="M68" s="1018">
        <v>50216</v>
      </c>
      <c r="N68" s="414"/>
      <c r="O68" s="403"/>
    </row>
    <row r="69" spans="1:15" ht="11.25" customHeight="1" x14ac:dyDescent="0.2">
      <c r="A69" s="403"/>
      <c r="B69" s="413"/>
      <c r="C69" s="1022" t="s">
        <v>71</v>
      </c>
      <c r="D69" s="1021"/>
      <c r="E69" s="1018">
        <v>75793</v>
      </c>
      <c r="F69" s="1018">
        <v>84550</v>
      </c>
      <c r="G69" s="1018">
        <v>78423</v>
      </c>
      <c r="H69" s="1018">
        <v>88428</v>
      </c>
      <c r="I69" s="1018">
        <v>94014</v>
      </c>
      <c r="J69" s="1018">
        <v>90303</v>
      </c>
      <c r="K69" s="1018">
        <v>83934</v>
      </c>
      <c r="L69" s="1018">
        <v>83667</v>
      </c>
      <c r="M69" s="1018">
        <v>76328</v>
      </c>
      <c r="N69" s="414"/>
      <c r="O69" s="403">
        <v>58328</v>
      </c>
    </row>
    <row r="70" spans="1:15" s="441" customFormat="1" ht="8.25" customHeight="1" x14ac:dyDescent="0.2">
      <c r="A70" s="437"/>
      <c r="B70" s="438"/>
      <c r="C70" s="1641" t="s">
        <v>609</v>
      </c>
      <c r="D70" s="1641"/>
      <c r="E70" s="1641"/>
      <c r="F70" s="1641"/>
      <c r="G70" s="1641"/>
      <c r="H70" s="1641"/>
      <c r="I70" s="1641"/>
      <c r="J70" s="1641"/>
      <c r="K70" s="1641"/>
      <c r="L70" s="1641"/>
      <c r="M70" s="1641"/>
      <c r="N70" s="414"/>
      <c r="O70" s="437"/>
    </row>
    <row r="71" spans="1:15" ht="8.25" customHeight="1" x14ac:dyDescent="0.2">
      <c r="A71" s="403"/>
      <c r="B71" s="413"/>
      <c r="C71" s="1638" t="s">
        <v>497</v>
      </c>
      <c r="D71" s="1638"/>
      <c r="E71" s="1638"/>
      <c r="F71" s="1638"/>
      <c r="G71" s="1638"/>
      <c r="H71" s="1638"/>
      <c r="I71" s="1638"/>
      <c r="J71" s="1638"/>
      <c r="K71" s="1638"/>
      <c r="L71" s="1638"/>
      <c r="M71" s="1638"/>
      <c r="N71" s="1023"/>
      <c r="O71" s="403"/>
    </row>
    <row r="72" spans="1:15" ht="8.25" customHeight="1" x14ac:dyDescent="0.2">
      <c r="A72" s="403"/>
      <c r="B72" s="413"/>
      <c r="C72" s="1024" t="s">
        <v>498</v>
      </c>
      <c r="D72" s="1024"/>
      <c r="E72" s="1024"/>
      <c r="F72" s="1024"/>
      <c r="G72" s="1024"/>
      <c r="H72" s="1024"/>
      <c r="I72" s="1024"/>
      <c r="J72" s="1025"/>
      <c r="K72" s="1638"/>
      <c r="L72" s="1638"/>
      <c r="M72" s="1638"/>
      <c r="N72" s="1640"/>
      <c r="O72" s="403"/>
    </row>
    <row r="73" spans="1:15" ht="13.5" customHeight="1" x14ac:dyDescent="0.2">
      <c r="A73" s="403"/>
      <c r="B73" s="413"/>
      <c r="C73" s="1026" t="s">
        <v>422</v>
      </c>
      <c r="D73" s="90"/>
      <c r="E73" s="90"/>
      <c r="F73" s="90"/>
      <c r="G73" s="774"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639">
        <v>43282</v>
      </c>
      <c r="L74" s="1639"/>
      <c r="M74" s="1639"/>
      <c r="N74" s="447">
        <v>19</v>
      </c>
      <c r="O74" s="410"/>
    </row>
    <row r="75" spans="1:15" ht="13.5" customHeight="1" x14ac:dyDescent="0.2"/>
  </sheetData>
  <mergeCells count="33">
    <mergeCell ref="C63:M63"/>
    <mergeCell ref="C35:D35"/>
    <mergeCell ref="C36:D36"/>
    <mergeCell ref="C37:D37"/>
    <mergeCell ref="C40:D40"/>
    <mergeCell ref="C62:D62"/>
    <mergeCell ref="C38:D38"/>
    <mergeCell ref="C65:M65"/>
    <mergeCell ref="C67:D67"/>
    <mergeCell ref="C71:M71"/>
    <mergeCell ref="K74:M74"/>
    <mergeCell ref="K72:N72"/>
    <mergeCell ref="C70:H70"/>
    <mergeCell ref="I70:M70"/>
    <mergeCell ref="C26:D26"/>
    <mergeCell ref="C27:D27"/>
    <mergeCell ref="C30:M30"/>
    <mergeCell ref="C32:D32"/>
    <mergeCell ref="C34:D34"/>
    <mergeCell ref="C28:G28"/>
    <mergeCell ref="H28:M28"/>
    <mergeCell ref="C25:D25"/>
    <mergeCell ref="B1:D1"/>
    <mergeCell ref="B2:D2"/>
    <mergeCell ref="C4:M4"/>
    <mergeCell ref="C5:D6"/>
    <mergeCell ref="C8:D8"/>
    <mergeCell ref="C18:M18"/>
    <mergeCell ref="C20:M20"/>
    <mergeCell ref="C22:D22"/>
    <mergeCell ref="C24:D24"/>
    <mergeCell ref="E6:G6"/>
    <mergeCell ref="H6:M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03"/>
      <c r="C1" s="1003"/>
      <c r="E1" s="1643" t="s">
        <v>317</v>
      </c>
      <c r="F1" s="1643"/>
      <c r="G1" s="1643"/>
      <c r="H1" s="1643"/>
      <c r="I1" s="1643"/>
      <c r="J1" s="1643"/>
      <c r="K1" s="1643"/>
      <c r="L1" s="1643"/>
      <c r="M1" s="1643"/>
      <c r="N1" s="1643"/>
      <c r="O1" s="1643"/>
      <c r="P1" s="1643"/>
      <c r="Q1" s="1643"/>
      <c r="R1" s="695"/>
      <c r="S1" s="403"/>
    </row>
    <row r="2" spans="1:19" ht="6" customHeight="1" x14ac:dyDescent="0.2">
      <c r="A2" s="403"/>
      <c r="B2" s="1004"/>
      <c r="C2" s="1005"/>
      <c r="D2" s="1005"/>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644" t="s">
        <v>73</v>
      </c>
      <c r="Q3" s="1644"/>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578">
        <v>2017</v>
      </c>
      <c r="F6" s="1578"/>
      <c r="G6" s="1578"/>
      <c r="H6" s="1578"/>
      <c r="I6" s="1578"/>
      <c r="J6" s="1578"/>
      <c r="K6" s="1578"/>
      <c r="L6" s="1646">
        <v>2018</v>
      </c>
      <c r="M6" s="1646"/>
      <c r="N6" s="1646"/>
      <c r="O6" s="1646"/>
      <c r="P6" s="1646"/>
      <c r="Q6" s="1646"/>
      <c r="R6" s="695"/>
      <c r="S6" s="87"/>
    </row>
    <row r="7" spans="1:19" s="430" customFormat="1" ht="13.5" customHeight="1" x14ac:dyDescent="0.2">
      <c r="A7" s="403"/>
      <c r="B7" s="466"/>
      <c r="C7" s="630"/>
      <c r="D7" s="630"/>
      <c r="E7" s="763" t="s">
        <v>100</v>
      </c>
      <c r="F7" s="763" t="s">
        <v>99</v>
      </c>
      <c r="G7" s="763" t="s">
        <v>98</v>
      </c>
      <c r="H7" s="763" t="s">
        <v>97</v>
      </c>
      <c r="I7" s="763" t="s">
        <v>96</v>
      </c>
      <c r="J7" s="763" t="s">
        <v>95</v>
      </c>
      <c r="K7" s="763" t="s">
        <v>94</v>
      </c>
      <c r="L7" s="763" t="s">
        <v>93</v>
      </c>
      <c r="M7" s="763" t="s">
        <v>104</v>
      </c>
      <c r="N7" s="763" t="s">
        <v>103</v>
      </c>
      <c r="O7" s="763" t="s">
        <v>102</v>
      </c>
      <c r="P7" s="763" t="s">
        <v>101</v>
      </c>
      <c r="Q7" s="763" t="s">
        <v>100</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02" t="s">
        <v>303</v>
      </c>
      <c r="D9" s="1002"/>
      <c r="E9" s="354">
        <v>2.153703977051344</v>
      </c>
      <c r="F9" s="354">
        <v>2.2209555684318136</v>
      </c>
      <c r="G9" s="354">
        <v>2.1682133444309271</v>
      </c>
      <c r="H9" s="354">
        <v>2.181035359624043</v>
      </c>
      <c r="I9" s="354">
        <v>2.1335911813215662</v>
      </c>
      <c r="J9" s="354">
        <v>2.1079205867005886</v>
      </c>
      <c r="K9" s="354">
        <v>1.9373010862862565</v>
      </c>
      <c r="L9" s="354">
        <v>1.9336207500257643</v>
      </c>
      <c r="M9" s="354">
        <v>1.9167404244469013</v>
      </c>
      <c r="N9" s="354">
        <v>2.0708822727538494</v>
      </c>
      <c r="O9" s="354">
        <v>2.1251449053477716</v>
      </c>
      <c r="P9" s="354">
        <v>2.2956508469526216</v>
      </c>
      <c r="Q9" s="354">
        <v>2.442036710213733</v>
      </c>
      <c r="R9" s="698"/>
      <c r="S9" s="391"/>
    </row>
    <row r="10" spans="1:19" s="633" customFormat="1" ht="15.75" customHeight="1" x14ac:dyDescent="0.2">
      <c r="A10" s="632"/>
      <c r="B10" s="496"/>
      <c r="C10" s="1002"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458</v>
      </c>
      <c r="E11" s="635">
        <v>2.7030972943888893</v>
      </c>
      <c r="F11" s="635">
        <v>1.9963584369888892</v>
      </c>
      <c r="G11" s="635">
        <v>1.758015334966667</v>
      </c>
      <c r="H11" s="635">
        <v>1.7648615635222225</v>
      </c>
      <c r="I11" s="635">
        <v>2.4716988498555552</v>
      </c>
      <c r="J11" s="635">
        <v>2.9808469144222216</v>
      </c>
      <c r="K11" s="635">
        <v>3.4856839264000001</v>
      </c>
      <c r="L11" s="635">
        <v>3.190313877744444</v>
      </c>
      <c r="M11" s="635">
        <v>2.8796533149000001</v>
      </c>
      <c r="N11" s="635">
        <v>2.0622934082888889</v>
      </c>
      <c r="O11" s="635">
        <v>1.1073788553222221</v>
      </c>
      <c r="P11" s="635">
        <v>0.42356370007777783</v>
      </c>
      <c r="Q11" s="635">
        <v>2.0497592811111076E-2</v>
      </c>
      <c r="R11" s="571"/>
      <c r="S11" s="87"/>
    </row>
    <row r="12" spans="1:19" s="430" customFormat="1" ht="12.75" customHeight="1" x14ac:dyDescent="0.2">
      <c r="A12" s="403"/>
      <c r="B12" s="466"/>
      <c r="C12" s="413"/>
      <c r="D12" s="95" t="s">
        <v>457</v>
      </c>
      <c r="E12" s="635">
        <v>-21.962280474416669</v>
      </c>
      <c r="F12" s="635">
        <v>-20.519733277683333</v>
      </c>
      <c r="G12" s="635">
        <v>-19.172137120216664</v>
      </c>
      <c r="H12" s="635">
        <v>-18.030019913666663</v>
      </c>
      <c r="I12" s="635">
        <v>-18.427745312599999</v>
      </c>
      <c r="J12" s="635">
        <v>-18.85302654523333</v>
      </c>
      <c r="K12" s="635">
        <v>-19.784427852499999</v>
      </c>
      <c r="L12" s="635">
        <v>-18.246722643200002</v>
      </c>
      <c r="M12" s="635">
        <v>-16.841823831383333</v>
      </c>
      <c r="N12" s="635">
        <v>-14.452618963266668</v>
      </c>
      <c r="O12" s="635">
        <v>-12.2906925549</v>
      </c>
      <c r="P12" s="635">
        <v>-10.78695074975</v>
      </c>
      <c r="Q12" s="635">
        <v>-9.0017292817833336</v>
      </c>
      <c r="R12" s="571"/>
      <c r="S12" s="87"/>
    </row>
    <row r="13" spans="1:19" s="430" customFormat="1" ht="12" customHeight="1" x14ac:dyDescent="0.2">
      <c r="A13" s="403"/>
      <c r="B13" s="466"/>
      <c r="C13" s="413"/>
      <c r="D13" s="95" t="s">
        <v>456</v>
      </c>
      <c r="E13" s="635">
        <v>4.0609796587888889</v>
      </c>
      <c r="F13" s="635">
        <v>3.8744940064666658</v>
      </c>
      <c r="G13" s="635">
        <v>3.5769929798333329</v>
      </c>
      <c r="H13" s="635">
        <v>3.4273447230111107</v>
      </c>
      <c r="I13" s="635">
        <v>3.441239976111111</v>
      </c>
      <c r="J13" s="635">
        <v>3.9087202006444439</v>
      </c>
      <c r="K13" s="635">
        <v>4.1722132470111104</v>
      </c>
      <c r="L13" s="635">
        <v>4.0486474766555549</v>
      </c>
      <c r="M13" s="635">
        <v>3.8001512413111107</v>
      </c>
      <c r="N13" s="635">
        <v>3.4789715122999993</v>
      </c>
      <c r="O13" s="635">
        <v>3.235756756955555</v>
      </c>
      <c r="P13" s="635">
        <v>3.6336049653111111</v>
      </c>
      <c r="Q13" s="635">
        <v>3.5274947013000002</v>
      </c>
      <c r="R13" s="571"/>
      <c r="S13" s="87"/>
    </row>
    <row r="14" spans="1:19" s="430" customFormat="1" ht="12" customHeight="1" x14ac:dyDescent="0.2">
      <c r="A14" s="403"/>
      <c r="B14" s="466"/>
      <c r="C14" s="413"/>
      <c r="D14" s="95" t="s">
        <v>150</v>
      </c>
      <c r="E14" s="635">
        <v>13.740697758333333</v>
      </c>
      <c r="F14" s="635">
        <v>15.429561864222222</v>
      </c>
      <c r="G14" s="635">
        <v>13.548011167888889</v>
      </c>
      <c r="H14" s="635">
        <v>15.640358814777779</v>
      </c>
      <c r="I14" s="635">
        <v>14.651094557444445</v>
      </c>
      <c r="J14" s="635">
        <v>15.688978155333336</v>
      </c>
      <c r="K14" s="635">
        <v>14.830019561888889</v>
      </c>
      <c r="L14" s="635">
        <v>15.309590527666666</v>
      </c>
      <c r="M14" s="635">
        <v>14.265956076333332</v>
      </c>
      <c r="N14" s="635">
        <v>13.195629566222221</v>
      </c>
      <c r="O14" s="635">
        <v>11.663685116555556</v>
      </c>
      <c r="P14" s="635">
        <v>11.805686045222224</v>
      </c>
      <c r="Q14" s="635">
        <v>14.357359576777776</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02"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03"/>
      <c r="D30" s="95" t="s">
        <v>151</v>
      </c>
      <c r="E30" s="635">
        <v>5.3152462129666667</v>
      </c>
      <c r="F30" s="635">
        <v>6.3718830043333332</v>
      </c>
      <c r="G30" s="635">
        <v>6.9984287021666667</v>
      </c>
      <c r="H30" s="635">
        <v>8.0734578841333331</v>
      </c>
      <c r="I30" s="635">
        <v>8.0995105781000003</v>
      </c>
      <c r="J30" s="635">
        <v>7.2359084557333331</v>
      </c>
      <c r="K30" s="635">
        <v>5.7840010344000001</v>
      </c>
      <c r="L30" s="635">
        <v>4.6939847424333339</v>
      </c>
      <c r="M30" s="635">
        <v>5.5246163627000007</v>
      </c>
      <c r="N30" s="635">
        <v>6.3685752772666673</v>
      </c>
      <c r="O30" s="635">
        <v>6.7142409289333331</v>
      </c>
      <c r="P30" s="635">
        <v>6.4388352141</v>
      </c>
      <c r="Q30" s="635">
        <v>5.7170574219666657</v>
      </c>
      <c r="R30" s="701"/>
      <c r="S30" s="87"/>
    </row>
    <row r="31" spans="1:19" s="430" customFormat="1" ht="12.75" customHeight="1" x14ac:dyDescent="0.2">
      <c r="A31" s="403"/>
      <c r="B31" s="466"/>
      <c r="C31" s="1003"/>
      <c r="D31" s="95" t="s">
        <v>457</v>
      </c>
      <c r="E31" s="635">
        <v>-9.1051182060333335</v>
      </c>
      <c r="F31" s="635">
        <v>-7.3305611209666663</v>
      </c>
      <c r="G31" s="635">
        <v>-6.5854272534333331</v>
      </c>
      <c r="H31" s="635">
        <v>-6.1907028253999998</v>
      </c>
      <c r="I31" s="635">
        <v>-7.3955055757666663</v>
      </c>
      <c r="J31" s="635">
        <v>-8.232036410600001</v>
      </c>
      <c r="K31" s="635">
        <v>-9.2562206712333328</v>
      </c>
      <c r="L31" s="635">
        <v>-7.488547431533334</v>
      </c>
      <c r="M31" s="635">
        <v>-5.2706375591333332</v>
      </c>
      <c r="N31" s="635">
        <v>-2.152471478966667</v>
      </c>
      <c r="O31" s="635">
        <v>4.5591675600000027E-2</v>
      </c>
      <c r="P31" s="635">
        <v>1.7132092698000001</v>
      </c>
      <c r="Q31" s="635">
        <v>2.7429017478333333</v>
      </c>
      <c r="R31" s="701"/>
      <c r="S31" s="87"/>
    </row>
    <row r="32" spans="1:19" s="430" customFormat="1" ht="11.25" customHeight="1" x14ac:dyDescent="0.2">
      <c r="A32" s="403"/>
      <c r="B32" s="466"/>
      <c r="C32" s="1003"/>
      <c r="D32" s="95" t="s">
        <v>149</v>
      </c>
      <c r="E32" s="635">
        <v>5.0606313502666671</v>
      </c>
      <c r="F32" s="635">
        <v>6.0559152439333337</v>
      </c>
      <c r="G32" s="635">
        <v>5.5463480924999997</v>
      </c>
      <c r="H32" s="635">
        <v>3.7128961571999994</v>
      </c>
      <c r="I32" s="635">
        <v>2.4984452811</v>
      </c>
      <c r="J32" s="635">
        <v>2.2225393294333333</v>
      </c>
      <c r="K32" s="635">
        <v>1.6979758217000003</v>
      </c>
      <c r="L32" s="635">
        <v>1.6066378488666668</v>
      </c>
      <c r="M32" s="635">
        <v>1.2552176095333334</v>
      </c>
      <c r="N32" s="635">
        <v>2.7282735769333333</v>
      </c>
      <c r="O32" s="635">
        <v>3.3395435791333337</v>
      </c>
      <c r="P32" s="635">
        <v>4.8259655788000009</v>
      </c>
      <c r="Q32" s="635">
        <v>5.1540935423666667</v>
      </c>
      <c r="R32" s="701"/>
      <c r="S32" s="87"/>
    </row>
    <row r="33" spans="1:19" s="430" customFormat="1" ht="12" customHeight="1" x14ac:dyDescent="0.2">
      <c r="A33" s="403"/>
      <c r="B33" s="466"/>
      <c r="C33" s="1003"/>
      <c r="D33" s="95" t="s">
        <v>152</v>
      </c>
      <c r="E33" s="635">
        <v>4.5293643023333336</v>
      </c>
      <c r="F33" s="635">
        <v>5.4489834936666668</v>
      </c>
      <c r="G33" s="635">
        <v>6.1681136796666651</v>
      </c>
      <c r="H33" s="635">
        <v>7.6782747129999995</v>
      </c>
      <c r="I33" s="635">
        <v>9.3602189116666654</v>
      </c>
      <c r="J33" s="635">
        <v>10.779875315333333</v>
      </c>
      <c r="K33" s="635">
        <v>10.948906569666667</v>
      </c>
      <c r="L33" s="635">
        <v>10.201699007666667</v>
      </c>
      <c r="M33" s="635">
        <v>9.8635158596666681</v>
      </c>
      <c r="N33" s="635">
        <v>8.8016884099999988</v>
      </c>
      <c r="O33" s="635">
        <v>9.0284721910000005</v>
      </c>
      <c r="P33" s="635">
        <v>8.8840132113333325</v>
      </c>
      <c r="Q33" s="635">
        <v>10.063786714333332</v>
      </c>
      <c r="R33" s="701"/>
      <c r="S33" s="87"/>
    </row>
    <row r="34" spans="1:19" s="633" customFormat="1" ht="21" customHeight="1" x14ac:dyDescent="0.2">
      <c r="A34" s="632"/>
      <c r="B34" s="496"/>
      <c r="C34" s="1645" t="s">
        <v>301</v>
      </c>
      <c r="D34" s="1645"/>
      <c r="E34" s="639">
        <v>-17.167523022247568</v>
      </c>
      <c r="F34" s="639">
        <v>-18.576269416660555</v>
      </c>
      <c r="G34" s="639">
        <v>-16.94964780141893</v>
      </c>
      <c r="H34" s="639">
        <v>-13.71552288849785</v>
      </c>
      <c r="I34" s="639">
        <v>-12.473269067316814</v>
      </c>
      <c r="J34" s="639">
        <v>-12.549193567755802</v>
      </c>
      <c r="K34" s="639">
        <v>-13.276923198037137</v>
      </c>
      <c r="L34" s="639">
        <v>-12.799010947487282</v>
      </c>
      <c r="M34" s="639">
        <v>-11.84558956957469</v>
      </c>
      <c r="N34" s="639">
        <v>-12.829827850036374</v>
      </c>
      <c r="O34" s="639">
        <v>-14.689178465919097</v>
      </c>
      <c r="P34" s="639">
        <v>-17.797292426236545</v>
      </c>
      <c r="Q34" s="639">
        <v>-18.050163700188264</v>
      </c>
      <c r="R34" s="700"/>
      <c r="S34" s="391"/>
    </row>
    <row r="35" spans="1:19" s="644" customFormat="1" ht="16.5" customHeight="1" x14ac:dyDescent="0.2">
      <c r="A35" s="640"/>
      <c r="B35" s="641"/>
      <c r="C35" s="353" t="s">
        <v>332</v>
      </c>
      <c r="D35" s="642"/>
      <c r="E35" s="643">
        <v>1.6792420811565016</v>
      </c>
      <c r="F35" s="643">
        <v>2.5322824173496365</v>
      </c>
      <c r="G35" s="643">
        <v>2.345814412637913</v>
      </c>
      <c r="H35" s="643">
        <v>1.5256145578191604</v>
      </c>
      <c r="I35" s="643">
        <v>2.0599032732916998</v>
      </c>
      <c r="J35" s="643">
        <v>2.2513711922046085</v>
      </c>
      <c r="K35" s="643">
        <v>2.2528989451332122</v>
      </c>
      <c r="L35" s="643">
        <v>1.3373374465031311</v>
      </c>
      <c r="M35" s="643">
        <v>1.3012756997379658</v>
      </c>
      <c r="N35" s="643">
        <v>2.0165184807164143</v>
      </c>
      <c r="O35" s="643">
        <v>2.4458701572663659</v>
      </c>
      <c r="P35" s="643">
        <v>3.3051292603586675</v>
      </c>
      <c r="Q35" s="643">
        <v>2.7808167897942311</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02"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v>418.18900000000002</v>
      </c>
      <c r="F50" s="643">
        <v>416.27499999999998</v>
      </c>
      <c r="G50" s="643">
        <v>418.23500000000001</v>
      </c>
      <c r="H50" s="643">
        <v>410.81900000000002</v>
      </c>
      <c r="I50" s="643">
        <v>404.56400000000002</v>
      </c>
      <c r="J50" s="643">
        <v>404.625</v>
      </c>
      <c r="K50" s="643">
        <v>403.77100000000002</v>
      </c>
      <c r="L50" s="643">
        <v>415.53899999999999</v>
      </c>
      <c r="M50" s="643">
        <v>404.60399999999998</v>
      </c>
      <c r="N50" s="643">
        <v>393.33499999999998</v>
      </c>
      <c r="O50" s="643">
        <v>376.01400000000001</v>
      </c>
      <c r="P50" s="643">
        <v>350.17399999999998</v>
      </c>
      <c r="Q50" s="643">
        <v>332.39499999999998</v>
      </c>
      <c r="R50" s="700"/>
      <c r="S50" s="391"/>
    </row>
    <row r="51" spans="1:19" s="651" customFormat="1" ht="12" customHeight="1" x14ac:dyDescent="0.2">
      <c r="A51" s="648"/>
      <c r="B51" s="649"/>
      <c r="C51" s="650"/>
      <c r="D51" s="689" t="s">
        <v>237</v>
      </c>
      <c r="E51" s="635">
        <v>16.57</v>
      </c>
      <c r="F51" s="635">
        <v>16.056999999999999</v>
      </c>
      <c r="G51" s="635">
        <v>15.147</v>
      </c>
      <c r="H51" s="635">
        <v>15.574</v>
      </c>
      <c r="I51" s="635">
        <v>15.989000000000001</v>
      </c>
      <c r="J51" s="635">
        <v>17.916</v>
      </c>
      <c r="K51" s="635">
        <v>18.248000000000001</v>
      </c>
      <c r="L51" s="635">
        <v>19.309000000000001</v>
      </c>
      <c r="M51" s="635">
        <v>18.827000000000002</v>
      </c>
      <c r="N51" s="635">
        <v>16.629000000000001</v>
      </c>
      <c r="O51" s="635">
        <v>16.103999999999999</v>
      </c>
      <c r="P51" s="635">
        <v>14.664999999999999</v>
      </c>
      <c r="Q51" s="635" t="s">
        <v>385</v>
      </c>
      <c r="R51" s="703"/>
      <c r="S51" s="87"/>
    </row>
    <row r="52" spans="1:19" s="655" customFormat="1" ht="15" customHeight="1" x14ac:dyDescent="0.2">
      <c r="A52" s="652"/>
      <c r="B52" s="653"/>
      <c r="C52" s="654"/>
      <c r="D52" s="243" t="s">
        <v>298</v>
      </c>
      <c r="E52" s="643">
        <v>41.206000000000003</v>
      </c>
      <c r="F52" s="643">
        <v>43.354999999999997</v>
      </c>
      <c r="G52" s="643">
        <v>42.595999999999997</v>
      </c>
      <c r="H52" s="643">
        <v>58.887</v>
      </c>
      <c r="I52" s="643">
        <v>53.715000000000003</v>
      </c>
      <c r="J52" s="643">
        <v>56.884</v>
      </c>
      <c r="K52" s="643">
        <v>40.939</v>
      </c>
      <c r="L52" s="643">
        <v>55.454999999999998</v>
      </c>
      <c r="M52" s="643">
        <v>41.216000000000001</v>
      </c>
      <c r="N52" s="643">
        <v>42.65</v>
      </c>
      <c r="O52" s="643">
        <v>39.933</v>
      </c>
      <c r="P52" s="643">
        <v>38.521000000000001</v>
      </c>
      <c r="Q52" s="643">
        <v>38.661999999999999</v>
      </c>
      <c r="R52" s="704"/>
      <c r="S52" s="391"/>
    </row>
    <row r="53" spans="1:19" s="430" customFormat="1" ht="11.25" customHeight="1" x14ac:dyDescent="0.2">
      <c r="A53" s="403"/>
      <c r="B53" s="466"/>
      <c r="C53" s="645"/>
      <c r="D53" s="689" t="s">
        <v>238</v>
      </c>
      <c r="E53" s="635">
        <v>-16.748828188136411</v>
      </c>
      <c r="F53" s="635">
        <v>-8.2822085889570634</v>
      </c>
      <c r="G53" s="635">
        <v>-15.437147621694603</v>
      </c>
      <c r="H53" s="635">
        <v>-10.03300027500228</v>
      </c>
      <c r="I53" s="635">
        <v>-7.8471066582030851</v>
      </c>
      <c r="J53" s="635">
        <v>-2.3316506988084185</v>
      </c>
      <c r="K53" s="635">
        <v>-11.064042405283271</v>
      </c>
      <c r="L53" s="635">
        <v>-6.8077168688871703</v>
      </c>
      <c r="M53" s="635">
        <v>-6.2292396596441701</v>
      </c>
      <c r="N53" s="635">
        <v>-16.1225613593455</v>
      </c>
      <c r="O53" s="635">
        <v>5.9062218214607665</v>
      </c>
      <c r="P53" s="635">
        <v>-11.594335941982415</v>
      </c>
      <c r="Q53" s="635">
        <v>-6.1738581759937965</v>
      </c>
      <c r="R53" s="701"/>
      <c r="S53" s="87"/>
    </row>
    <row r="54" spans="1:19" s="633" customFormat="1" ht="15.75" customHeight="1" x14ac:dyDescent="0.2">
      <c r="A54" s="632"/>
      <c r="B54" s="496"/>
      <c r="C54" s="1002" t="s">
        <v>299</v>
      </c>
      <c r="D54" s="217"/>
      <c r="E54" s="643">
        <v>13.68</v>
      </c>
      <c r="F54" s="643">
        <v>11.481999999999999</v>
      </c>
      <c r="G54" s="643">
        <v>10.444000000000001</v>
      </c>
      <c r="H54" s="643">
        <v>11.987</v>
      </c>
      <c r="I54" s="643">
        <v>15.068</v>
      </c>
      <c r="J54" s="643">
        <v>10.233000000000001</v>
      </c>
      <c r="K54" s="643">
        <v>6.984</v>
      </c>
      <c r="L54" s="643">
        <v>13.298</v>
      </c>
      <c r="M54" s="643">
        <v>10.877000000000001</v>
      </c>
      <c r="N54" s="643">
        <v>15.03</v>
      </c>
      <c r="O54" s="643">
        <v>10.983000000000001</v>
      </c>
      <c r="P54" s="643">
        <v>12.856999999999999</v>
      </c>
      <c r="Q54" s="643">
        <v>12.393000000000001</v>
      </c>
      <c r="R54" s="700"/>
      <c r="S54" s="391"/>
    </row>
    <row r="55" spans="1:19" s="430" customFormat="1" ht="9.75" customHeight="1" x14ac:dyDescent="0.2">
      <c r="A55" s="612"/>
      <c r="B55" s="656"/>
      <c r="C55" s="657"/>
      <c r="D55" s="689" t="s">
        <v>154</v>
      </c>
      <c r="E55" s="635">
        <v>-15.939535455327524</v>
      </c>
      <c r="F55" s="635">
        <v>-3.9163179916318014</v>
      </c>
      <c r="G55" s="635">
        <v>8.8710518086104528</v>
      </c>
      <c r="H55" s="635">
        <v>7.4296468901236867</v>
      </c>
      <c r="I55" s="635">
        <v>59.534145050291151</v>
      </c>
      <c r="J55" s="635">
        <v>22.933685728015398</v>
      </c>
      <c r="K55" s="635">
        <v>17.063359034529</v>
      </c>
      <c r="L55" s="635">
        <v>18.457153037591301</v>
      </c>
      <c r="M55" s="635">
        <v>-22.66069397042093</v>
      </c>
      <c r="N55" s="635">
        <v>-5.4241127611376783</v>
      </c>
      <c r="O55" s="635">
        <v>5.465974309921684E-2</v>
      </c>
      <c r="P55" s="635">
        <v>-24.698371793370043</v>
      </c>
      <c r="Q55" s="635">
        <v>-9.407894736842092</v>
      </c>
      <c r="R55" s="701"/>
      <c r="S55" s="87"/>
    </row>
    <row r="56" spans="1:19" s="633" customFormat="1" ht="15.75" customHeight="1" x14ac:dyDescent="0.2">
      <c r="A56" s="632"/>
      <c r="B56" s="496"/>
      <c r="C56" s="1645" t="s">
        <v>331</v>
      </c>
      <c r="D56" s="1645"/>
      <c r="E56" s="643">
        <v>191.30699999999999</v>
      </c>
      <c r="F56" s="643">
        <v>189.06899999999999</v>
      </c>
      <c r="G56" s="643">
        <v>185.47300000000001</v>
      </c>
      <c r="H56" s="643">
        <v>188.96899999999999</v>
      </c>
      <c r="I56" s="643">
        <v>180.16399999999999</v>
      </c>
      <c r="J56" s="643">
        <v>182.46799999999999</v>
      </c>
      <c r="K56" s="643">
        <v>185.28399999999999</v>
      </c>
      <c r="L56" s="643">
        <v>192.33099999999999</v>
      </c>
      <c r="M56" s="643">
        <v>190.625</v>
      </c>
      <c r="N56" s="643">
        <v>188.21</v>
      </c>
      <c r="O56" s="643">
        <v>183.733</v>
      </c>
      <c r="P56" s="643">
        <v>177.56899999999999</v>
      </c>
      <c r="Q56" s="643">
        <v>167.65</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47" t="s">
        <v>459</v>
      </c>
      <c r="D70" s="1647"/>
      <c r="E70" s="1647"/>
      <c r="F70" s="1647"/>
      <c r="G70" s="1647"/>
      <c r="H70" s="1647"/>
      <c r="I70" s="1647"/>
      <c r="J70" s="1647"/>
      <c r="K70" s="1647"/>
      <c r="L70" s="1647"/>
      <c r="M70" s="1647"/>
      <c r="N70" s="1647"/>
      <c r="O70" s="1647"/>
      <c r="P70" s="1647"/>
      <c r="Q70" s="1647"/>
      <c r="R70" s="701"/>
      <c r="S70" s="87"/>
    </row>
    <row r="71" spans="1:19" s="735" customFormat="1" ht="11.25" customHeight="1" x14ac:dyDescent="0.2">
      <c r="A71" s="415"/>
      <c r="B71" s="567"/>
      <c r="C71" s="1649" t="s">
        <v>460</v>
      </c>
      <c r="D71" s="1649"/>
      <c r="E71" s="1649"/>
      <c r="F71" s="1649"/>
      <c r="G71" s="1649"/>
      <c r="H71" s="1649"/>
      <c r="I71" s="1649"/>
      <c r="J71" s="1648" t="s">
        <v>455</v>
      </c>
      <c r="K71" s="1648"/>
      <c r="L71" s="1648"/>
      <c r="M71" s="1648"/>
      <c r="N71" s="1650" t="s">
        <v>454</v>
      </c>
      <c r="O71" s="1650"/>
      <c r="P71" s="1650"/>
      <c r="Q71" s="1650"/>
      <c r="R71" s="1006"/>
      <c r="S71" s="1006"/>
    </row>
    <row r="72" spans="1:19" s="430" customFormat="1" ht="9.75" customHeight="1" x14ac:dyDescent="0.2">
      <c r="A72" s="403"/>
      <c r="B72" s="466"/>
      <c r="C72" s="1007" t="s">
        <v>499</v>
      </c>
      <c r="D72" s="1007"/>
      <c r="R72" s="701"/>
      <c r="S72" s="87"/>
    </row>
    <row r="73" spans="1:19" x14ac:dyDescent="0.2">
      <c r="A73" s="403"/>
      <c r="B73" s="661">
        <v>20</v>
      </c>
      <c r="C73" s="1617">
        <v>43282</v>
      </c>
      <c r="D73" s="1617"/>
      <c r="E73" s="626"/>
      <c r="F73" s="662"/>
      <c r="G73" s="662"/>
      <c r="H73" s="662"/>
      <c r="I73" s="662"/>
      <c r="J73" s="663"/>
      <c r="K73" s="663"/>
      <c r="L73" s="663"/>
      <c r="M73" s="663"/>
      <c r="N73" s="664"/>
      <c r="O73" s="664"/>
      <c r="P73" s="664"/>
      <c r="Q73" s="909"/>
      <c r="R73" s="705"/>
      <c r="S73" s="909"/>
    </row>
  </sheetData>
  <mergeCells count="11">
    <mergeCell ref="C73:D73"/>
    <mergeCell ref="E1:Q1"/>
    <mergeCell ref="P3:Q3"/>
    <mergeCell ref="C71:I71"/>
    <mergeCell ref="E6:K6"/>
    <mergeCell ref="L6:Q6"/>
    <mergeCell ref="C34:D34"/>
    <mergeCell ref="C56:D56"/>
    <mergeCell ref="C70:Q70"/>
    <mergeCell ref="J71:M71"/>
    <mergeCell ref="N71:Q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M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799"/>
      <c r="C1" s="800" t="s">
        <v>388</v>
      </c>
      <c r="D1" s="801"/>
      <c r="E1" s="99"/>
      <c r="F1" s="99"/>
      <c r="G1" s="99"/>
      <c r="H1" s="99"/>
      <c r="I1" s="802"/>
      <c r="J1" s="99"/>
      <c r="K1" s="99"/>
      <c r="L1" s="96"/>
    </row>
    <row r="2" spans="1:12" ht="6" customHeight="1" x14ac:dyDescent="0.2">
      <c r="A2" s="337"/>
      <c r="B2" s="803"/>
      <c r="C2" s="804"/>
      <c r="D2" s="804"/>
      <c r="E2" s="805"/>
      <c r="F2" s="805"/>
      <c r="G2" s="805"/>
      <c r="H2" s="805"/>
      <c r="I2" s="806"/>
      <c r="J2" s="775"/>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62" t="s">
        <v>466</v>
      </c>
      <c r="D4" s="1663"/>
      <c r="E4" s="1663"/>
      <c r="F4" s="1663"/>
      <c r="G4" s="1663"/>
      <c r="H4" s="1663"/>
      <c r="I4" s="1663"/>
      <c r="J4" s="1664"/>
      <c r="K4" s="338"/>
      <c r="L4" s="100"/>
    </row>
    <row r="5" spans="1:12" ht="15.75" customHeight="1" x14ac:dyDescent="0.2">
      <c r="A5" s="337"/>
      <c r="B5" s="337"/>
      <c r="C5" s="807" t="s">
        <v>465</v>
      </c>
      <c r="D5" s="102"/>
      <c r="E5" s="102"/>
      <c r="F5" s="102"/>
      <c r="G5" s="102"/>
      <c r="H5" s="102"/>
      <c r="I5" s="102"/>
      <c r="J5" s="808"/>
      <c r="K5" s="338"/>
      <c r="L5" s="96"/>
    </row>
    <row r="6" spans="1:12" ht="12" customHeight="1" x14ac:dyDescent="0.2">
      <c r="A6" s="337"/>
      <c r="B6" s="337"/>
      <c r="C6" s="102"/>
      <c r="D6" s="102"/>
      <c r="E6" s="809"/>
      <c r="F6" s="809"/>
      <c r="G6" s="809"/>
      <c r="H6" s="809"/>
      <c r="I6" s="809"/>
      <c r="J6" s="810"/>
      <c r="K6" s="338"/>
      <c r="L6" s="96"/>
    </row>
    <row r="7" spans="1:12" ht="24" customHeight="1" x14ac:dyDescent="0.2">
      <c r="A7" s="337"/>
      <c r="B7" s="337"/>
      <c r="C7" s="1665" t="s">
        <v>610</v>
      </c>
      <c r="D7" s="1666"/>
      <c r="E7" s="798" t="s">
        <v>68</v>
      </c>
      <c r="F7" s="798" t="s">
        <v>389</v>
      </c>
      <c r="G7" s="103" t="s">
        <v>390</v>
      </c>
      <c r="H7" s="103" t="s">
        <v>391</v>
      </c>
      <c r="I7" s="103"/>
      <c r="J7" s="811"/>
      <c r="K7" s="339"/>
      <c r="L7" s="104"/>
    </row>
    <row r="8" spans="1:12" s="818" customFormat="1" ht="3" customHeight="1" x14ac:dyDescent="0.2">
      <c r="A8" s="812"/>
      <c r="B8" s="337"/>
      <c r="C8" s="105"/>
      <c r="D8" s="813"/>
      <c r="E8" s="814"/>
      <c r="F8" s="815"/>
      <c r="G8" s="813"/>
      <c r="H8" s="813"/>
      <c r="I8" s="813"/>
      <c r="J8" s="813"/>
      <c r="K8" s="816"/>
      <c r="L8" s="817"/>
    </row>
    <row r="9" spans="1:12" s="109" customFormat="1" ht="12.75" customHeight="1" x14ac:dyDescent="0.2">
      <c r="A9" s="382"/>
      <c r="B9" s="337"/>
      <c r="C9" s="107" t="s">
        <v>194</v>
      </c>
      <c r="D9" s="751" t="s">
        <v>194</v>
      </c>
      <c r="E9" s="772">
        <v>3.4</v>
      </c>
      <c r="F9" s="772">
        <v>6.2</v>
      </c>
      <c r="G9" s="772">
        <v>3.9</v>
      </c>
      <c r="H9" s="772">
        <v>3</v>
      </c>
      <c r="I9" s="108">
        <f>IFERROR(H9/G9,":")</f>
        <v>0.76923076923076927</v>
      </c>
      <c r="J9" s="819"/>
      <c r="K9" s="340"/>
      <c r="L9" s="106"/>
    </row>
    <row r="10" spans="1:12" ht="12.75" customHeight="1" x14ac:dyDescent="0.2">
      <c r="A10" s="337"/>
      <c r="B10" s="337"/>
      <c r="C10" s="107" t="s">
        <v>195</v>
      </c>
      <c r="D10" s="751" t="s">
        <v>195</v>
      </c>
      <c r="E10" s="772">
        <v>4.7</v>
      </c>
      <c r="F10" s="772">
        <v>10</v>
      </c>
      <c r="G10" s="772">
        <v>4.9000000000000004</v>
      </c>
      <c r="H10" s="772">
        <v>4.5999999999999996</v>
      </c>
      <c r="I10" s="108">
        <f t="shared" ref="I10:I39" si="0">IFERROR(H10/G10,":")</f>
        <v>0.93877551020408145</v>
      </c>
      <c r="J10" s="819"/>
      <c r="K10" s="341"/>
      <c r="L10" s="98"/>
    </row>
    <row r="11" spans="1:12" ht="12.75" customHeight="1" x14ac:dyDescent="0.2">
      <c r="A11" s="337"/>
      <c r="B11" s="337"/>
      <c r="C11" s="107" t="s">
        <v>196</v>
      </c>
      <c r="D11" s="751" t="s">
        <v>196</v>
      </c>
      <c r="E11" s="772">
        <v>6</v>
      </c>
      <c r="F11" s="772">
        <v>16.399999999999999</v>
      </c>
      <c r="G11" s="772">
        <v>6.3</v>
      </c>
      <c r="H11" s="772">
        <v>5.6</v>
      </c>
      <c r="I11" s="108">
        <f t="shared" si="0"/>
        <v>0.88888888888888884</v>
      </c>
      <c r="J11" s="819"/>
      <c r="K11" s="341"/>
      <c r="L11" s="98"/>
    </row>
    <row r="12" spans="1:12" ht="12.75" customHeight="1" x14ac:dyDescent="0.2">
      <c r="A12" s="337"/>
      <c r="B12" s="337"/>
      <c r="C12" s="107" t="s">
        <v>363</v>
      </c>
      <c r="D12" s="751" t="s">
        <v>363</v>
      </c>
      <c r="E12" s="772">
        <v>8.1999999999999993</v>
      </c>
      <c r="F12" s="772" t="s">
        <v>611</v>
      </c>
      <c r="G12" s="772">
        <v>7.6</v>
      </c>
      <c r="H12" s="772">
        <v>8.8000000000000007</v>
      </c>
      <c r="I12" s="108">
        <f t="shared" si="0"/>
        <v>1.1578947368421053</v>
      </c>
      <c r="J12" s="819"/>
      <c r="K12" s="341"/>
      <c r="L12" s="98"/>
    </row>
    <row r="13" spans="1:12" ht="12.75" customHeight="1" x14ac:dyDescent="0.2">
      <c r="A13" s="337"/>
      <c r="B13" s="337"/>
      <c r="C13" s="107"/>
      <c r="D13" s="751" t="s">
        <v>371</v>
      </c>
      <c r="E13" s="772">
        <v>9.1999999999999993</v>
      </c>
      <c r="F13" s="772">
        <v>22.7</v>
      </c>
      <c r="G13" s="772">
        <v>8.8000000000000007</v>
      </c>
      <c r="H13" s="772">
        <v>9.6</v>
      </c>
      <c r="I13" s="108">
        <f t="shared" si="0"/>
        <v>1.0909090909090908</v>
      </c>
      <c r="J13" s="819"/>
      <c r="K13" s="341"/>
      <c r="L13" s="98"/>
    </row>
    <row r="14" spans="1:12" ht="12.75" customHeight="1" x14ac:dyDescent="0.2">
      <c r="A14" s="337"/>
      <c r="B14" s="337"/>
      <c r="C14" s="107" t="s">
        <v>197</v>
      </c>
      <c r="D14" s="751" t="s">
        <v>197</v>
      </c>
      <c r="E14" s="772">
        <v>6.9</v>
      </c>
      <c r="F14" s="772">
        <v>18.3</v>
      </c>
      <c r="G14" s="772">
        <v>6.3</v>
      </c>
      <c r="H14" s="772">
        <v>7.5</v>
      </c>
      <c r="I14" s="108">
        <f t="shared" si="0"/>
        <v>1.1904761904761905</v>
      </c>
      <c r="J14" s="819"/>
      <c r="K14" s="341"/>
      <c r="L14" s="98"/>
    </row>
    <row r="15" spans="1:12" ht="12.75" customHeight="1" x14ac:dyDescent="0.2">
      <c r="A15" s="337"/>
      <c r="B15" s="337"/>
      <c r="C15" s="107" t="s">
        <v>364</v>
      </c>
      <c r="D15" s="751" t="s">
        <v>372</v>
      </c>
      <c r="E15" s="772">
        <v>5.6</v>
      </c>
      <c r="F15" s="772">
        <v>10</v>
      </c>
      <c r="G15" s="772">
        <v>4.9000000000000004</v>
      </c>
      <c r="H15" s="772">
        <v>6.5</v>
      </c>
      <c r="I15" s="108">
        <f t="shared" si="0"/>
        <v>1.3265306122448979</v>
      </c>
      <c r="J15" s="819"/>
      <c r="K15" s="341"/>
      <c r="L15" s="98"/>
    </row>
    <row r="16" spans="1:12" ht="12.75" customHeight="1" x14ac:dyDescent="0.2">
      <c r="A16" s="337"/>
      <c r="B16" s="337"/>
      <c r="C16" s="107" t="s">
        <v>198</v>
      </c>
      <c r="D16" s="751" t="s">
        <v>198</v>
      </c>
      <c r="E16" s="772">
        <v>15.2</v>
      </c>
      <c r="F16" s="772">
        <v>34.1</v>
      </c>
      <c r="G16" s="772">
        <v>13.6</v>
      </c>
      <c r="H16" s="772">
        <v>17</v>
      </c>
      <c r="I16" s="108">
        <f t="shared" si="0"/>
        <v>1.25</v>
      </c>
      <c r="J16" s="819"/>
      <c r="K16" s="341"/>
      <c r="L16" s="98"/>
    </row>
    <row r="17" spans="1:12" ht="12.75" customHeight="1" x14ac:dyDescent="0.2">
      <c r="A17" s="337"/>
      <c r="B17" s="337"/>
      <c r="C17" s="107" t="s">
        <v>365</v>
      </c>
      <c r="D17" s="751" t="s">
        <v>365</v>
      </c>
      <c r="E17" s="772">
        <v>4.9000000000000004</v>
      </c>
      <c r="F17" s="772">
        <v>7.9</v>
      </c>
      <c r="G17" s="772">
        <v>5.0999999999999996</v>
      </c>
      <c r="H17" s="772">
        <v>4.8</v>
      </c>
      <c r="I17" s="108">
        <f t="shared" si="0"/>
        <v>0.94117647058823528</v>
      </c>
      <c r="J17" s="819"/>
      <c r="K17" s="341"/>
      <c r="L17" s="98"/>
    </row>
    <row r="18" spans="1:12" ht="12.75" customHeight="1" x14ac:dyDescent="0.2">
      <c r="A18" s="337"/>
      <c r="B18" s="337"/>
      <c r="C18" s="107" t="s">
        <v>199</v>
      </c>
      <c r="D18" s="751" t="s">
        <v>199</v>
      </c>
      <c r="E18" s="772">
        <v>7.6</v>
      </c>
      <c r="F18" s="772">
        <v>17.3</v>
      </c>
      <c r="G18" s="772">
        <v>7.6</v>
      </c>
      <c r="H18" s="772">
        <v>7.5</v>
      </c>
      <c r="I18" s="108">
        <f t="shared" si="0"/>
        <v>0.98684210526315796</v>
      </c>
      <c r="J18" s="819"/>
      <c r="K18" s="341"/>
      <c r="L18" s="98"/>
    </row>
    <row r="19" spans="1:12" ht="12.75" customHeight="1" x14ac:dyDescent="0.2">
      <c r="A19" s="337"/>
      <c r="B19" s="337"/>
      <c r="C19" s="107" t="s">
        <v>200</v>
      </c>
      <c r="D19" s="751" t="s">
        <v>200</v>
      </c>
      <c r="E19" s="772">
        <v>9.1999999999999993</v>
      </c>
      <c r="F19" s="772">
        <v>20.399999999999999</v>
      </c>
      <c r="G19" s="772">
        <v>9.1</v>
      </c>
      <c r="H19" s="772">
        <v>9.3000000000000007</v>
      </c>
      <c r="I19" s="108">
        <f t="shared" si="0"/>
        <v>1.0219780219780221</v>
      </c>
      <c r="J19" s="819"/>
      <c r="K19" s="341"/>
      <c r="L19" s="98"/>
    </row>
    <row r="20" spans="1:12" s="111" customFormat="1" ht="12.75" customHeight="1" x14ac:dyDescent="0.2">
      <c r="A20" s="383"/>
      <c r="B20" s="337"/>
      <c r="C20" s="107" t="s">
        <v>347</v>
      </c>
      <c r="D20" s="751" t="s">
        <v>366</v>
      </c>
      <c r="E20" s="772">
        <v>20.2</v>
      </c>
      <c r="F20" s="772">
        <v>42.3</v>
      </c>
      <c r="G20" s="772">
        <v>16.5</v>
      </c>
      <c r="H20" s="772">
        <v>24.7</v>
      </c>
      <c r="I20" s="108">
        <f t="shared" si="0"/>
        <v>1.4969696969696968</v>
      </c>
      <c r="J20" s="820"/>
      <c r="K20" s="342"/>
      <c r="L20" s="110"/>
    </row>
    <row r="21" spans="1:12" ht="12.75" customHeight="1" x14ac:dyDescent="0.2">
      <c r="A21" s="337"/>
      <c r="B21" s="337"/>
      <c r="C21" s="107" t="s">
        <v>201</v>
      </c>
      <c r="D21" s="751" t="s">
        <v>373</v>
      </c>
      <c r="E21" s="772">
        <v>3.9</v>
      </c>
      <c r="F21" s="772">
        <v>7.2</v>
      </c>
      <c r="G21" s="772">
        <v>3.8</v>
      </c>
      <c r="H21" s="772">
        <v>4</v>
      </c>
      <c r="I21" s="108">
        <f t="shared" si="0"/>
        <v>1.0526315789473684</v>
      </c>
      <c r="J21" s="819"/>
      <c r="K21" s="341"/>
      <c r="L21" s="98"/>
    </row>
    <row r="22" spans="1:12" s="113" customFormat="1" ht="12.75" customHeight="1" x14ac:dyDescent="0.2">
      <c r="A22" s="384"/>
      <c r="B22" s="337"/>
      <c r="C22" s="107" t="s">
        <v>202</v>
      </c>
      <c r="D22" s="751" t="s">
        <v>202</v>
      </c>
      <c r="E22" s="772">
        <v>5.0999999999999996</v>
      </c>
      <c r="F22" s="772">
        <v>11.4</v>
      </c>
      <c r="G22" s="772">
        <v>5.0999999999999996</v>
      </c>
      <c r="H22" s="772">
        <v>5.2</v>
      </c>
      <c r="I22" s="108">
        <f t="shared" si="0"/>
        <v>1.0196078431372551</v>
      </c>
      <c r="J22" s="820"/>
      <c r="K22" s="343"/>
      <c r="L22" s="112"/>
    </row>
    <row r="23" spans="1:12" s="115" customFormat="1" ht="12.75" customHeight="1" x14ac:dyDescent="0.2">
      <c r="A23" s="344"/>
      <c r="B23" s="344"/>
      <c r="C23" s="107" t="s">
        <v>203</v>
      </c>
      <c r="D23" s="751" t="s">
        <v>203</v>
      </c>
      <c r="E23" s="772">
        <v>10.9</v>
      </c>
      <c r="F23" s="772">
        <v>32.6</v>
      </c>
      <c r="G23" s="772">
        <v>10.1</v>
      </c>
      <c r="H23" s="772">
        <v>12.1</v>
      </c>
      <c r="I23" s="108">
        <f t="shared" si="0"/>
        <v>1.198019801980198</v>
      </c>
      <c r="J23" s="819"/>
      <c r="K23" s="341"/>
      <c r="L23" s="114"/>
    </row>
    <row r="24" spans="1:12" ht="12.75" customHeight="1" x14ac:dyDescent="0.2">
      <c r="A24" s="337"/>
      <c r="B24" s="337"/>
      <c r="C24" s="107" t="s">
        <v>204</v>
      </c>
      <c r="D24" s="751" t="s">
        <v>204</v>
      </c>
      <c r="E24" s="772">
        <v>5.2</v>
      </c>
      <c r="F24" s="772">
        <v>14.1</v>
      </c>
      <c r="G24" s="772">
        <v>5</v>
      </c>
      <c r="H24" s="772">
        <v>5.4</v>
      </c>
      <c r="I24" s="108">
        <f t="shared" si="0"/>
        <v>1.08</v>
      </c>
      <c r="J24" s="819"/>
      <c r="K24" s="341"/>
      <c r="L24" s="98"/>
    </row>
    <row r="25" spans="1:12" ht="12.75" customHeight="1" x14ac:dyDescent="0.2">
      <c r="A25" s="337"/>
      <c r="B25" s="337"/>
      <c r="C25" s="107" t="s">
        <v>205</v>
      </c>
      <c r="D25" s="751" t="s">
        <v>205</v>
      </c>
      <c r="E25" s="772">
        <v>3.9</v>
      </c>
      <c r="F25" s="772">
        <v>5.5</v>
      </c>
      <c r="G25" s="772">
        <v>4.0999999999999996</v>
      </c>
      <c r="H25" s="772">
        <v>3.6</v>
      </c>
      <c r="I25" s="108">
        <f t="shared" si="0"/>
        <v>0.87804878048780499</v>
      </c>
      <c r="J25" s="819"/>
      <c r="K25" s="341"/>
      <c r="L25" s="98"/>
    </row>
    <row r="26" spans="1:12" s="117" customFormat="1" ht="12.75" customHeight="1" x14ac:dyDescent="0.2">
      <c r="A26" s="345"/>
      <c r="B26" s="345"/>
      <c r="C26" s="105" t="s">
        <v>73</v>
      </c>
      <c r="D26" s="821" t="s">
        <v>73</v>
      </c>
      <c r="E26" s="822">
        <v>6.7</v>
      </c>
      <c r="F26" s="822">
        <v>19.600000000000001</v>
      </c>
      <c r="G26" s="822">
        <v>6.3</v>
      </c>
      <c r="H26" s="822">
        <v>7.2</v>
      </c>
      <c r="I26" s="823">
        <f t="shared" si="0"/>
        <v>1.142857142857143</v>
      </c>
      <c r="J26" s="820"/>
      <c r="K26" s="346"/>
      <c r="L26" s="116"/>
    </row>
    <row r="27" spans="1:12" s="119" customFormat="1" ht="12.75" customHeight="1" x14ac:dyDescent="0.2">
      <c r="A27" s="347"/>
      <c r="B27" s="385"/>
      <c r="C27" s="389" t="s">
        <v>206</v>
      </c>
      <c r="D27" s="752" t="s">
        <v>206</v>
      </c>
      <c r="E27" s="773">
        <v>8.3000000000000007</v>
      </c>
      <c r="F27" s="773">
        <v>16.899999999999999</v>
      </c>
      <c r="G27" s="773">
        <v>7.9</v>
      </c>
      <c r="H27" s="773">
        <v>8.6999999999999993</v>
      </c>
      <c r="I27" s="824">
        <f t="shared" si="0"/>
        <v>1.10126582278481</v>
      </c>
      <c r="J27" s="825"/>
      <c r="K27" s="348"/>
      <c r="L27" s="118"/>
    </row>
    <row r="28" spans="1:12" ht="12.75" customHeight="1" x14ac:dyDescent="0.2">
      <c r="A28" s="337"/>
      <c r="B28" s="337"/>
      <c r="C28" s="107" t="s">
        <v>207</v>
      </c>
      <c r="D28" s="751" t="s">
        <v>207</v>
      </c>
      <c r="E28" s="772">
        <v>4.8</v>
      </c>
      <c r="F28" s="772">
        <v>10.9</v>
      </c>
      <c r="G28" s="772">
        <v>5.2</v>
      </c>
      <c r="H28" s="772">
        <v>4.4000000000000004</v>
      </c>
      <c r="I28" s="108">
        <f t="shared" si="0"/>
        <v>0.84615384615384615</v>
      </c>
      <c r="J28" s="819"/>
      <c r="K28" s="341"/>
      <c r="L28" s="98"/>
    </row>
    <row r="29" spans="1:12" ht="12.75" customHeight="1" x14ac:dyDescent="0.2">
      <c r="A29" s="337"/>
      <c r="B29" s="337"/>
      <c r="C29" s="107" t="s">
        <v>208</v>
      </c>
      <c r="D29" s="751" t="s">
        <v>208</v>
      </c>
      <c r="E29" s="772">
        <v>5</v>
      </c>
      <c r="F29" s="772">
        <v>9.1</v>
      </c>
      <c r="G29" s="772">
        <v>4.8</v>
      </c>
      <c r="H29" s="772">
        <v>5.3</v>
      </c>
      <c r="I29" s="108">
        <f t="shared" si="0"/>
        <v>1.1041666666666667</v>
      </c>
      <c r="J29" s="819"/>
      <c r="K29" s="341"/>
      <c r="L29" s="98"/>
    </row>
    <row r="30" spans="1:12" ht="12.75" customHeight="1" x14ac:dyDescent="0.2">
      <c r="A30" s="337"/>
      <c r="B30" s="337"/>
      <c r="C30" s="107" t="s">
        <v>349</v>
      </c>
      <c r="D30" s="751" t="s">
        <v>368</v>
      </c>
      <c r="E30" s="772">
        <v>3.6</v>
      </c>
      <c r="F30" s="772">
        <v>9.9</v>
      </c>
      <c r="G30" s="772">
        <v>3.5</v>
      </c>
      <c r="H30" s="772">
        <v>3.8</v>
      </c>
      <c r="I30" s="108">
        <f t="shared" si="0"/>
        <v>1.0857142857142856</v>
      </c>
      <c r="J30" s="819"/>
      <c r="K30" s="341"/>
      <c r="L30" s="98"/>
    </row>
    <row r="31" spans="1:12" ht="12.75" customHeight="1" x14ac:dyDescent="0.2">
      <c r="A31" s="337"/>
      <c r="B31" s="337"/>
      <c r="C31" s="107" t="s">
        <v>336</v>
      </c>
      <c r="D31" s="751" t="s">
        <v>369</v>
      </c>
      <c r="E31" s="772">
        <v>7.4</v>
      </c>
      <c r="F31" s="772">
        <v>9.9</v>
      </c>
      <c r="G31" s="772">
        <v>7.7</v>
      </c>
      <c r="H31" s="772">
        <v>7.1</v>
      </c>
      <c r="I31" s="108">
        <f t="shared" si="0"/>
        <v>0.92207792207792205</v>
      </c>
      <c r="J31" s="819"/>
      <c r="K31" s="341"/>
      <c r="L31" s="98"/>
    </row>
    <row r="32" spans="1:12" ht="12.75" customHeight="1" x14ac:dyDescent="0.2">
      <c r="A32" s="337"/>
      <c r="B32" s="337"/>
      <c r="C32" s="107" t="s">
        <v>240</v>
      </c>
      <c r="D32" s="751" t="s">
        <v>374</v>
      </c>
      <c r="E32" s="772">
        <v>6.8</v>
      </c>
      <c r="F32" s="772">
        <v>12.2</v>
      </c>
      <c r="G32" s="772">
        <v>7.8</v>
      </c>
      <c r="H32" s="772">
        <v>5.7</v>
      </c>
      <c r="I32" s="108">
        <f t="shared" si="0"/>
        <v>0.73076923076923084</v>
      </c>
      <c r="J32" s="819"/>
      <c r="K32" s="341"/>
      <c r="L32" s="98"/>
    </row>
    <row r="33" spans="1:12" s="122" customFormat="1" ht="12.75" customHeight="1" x14ac:dyDescent="0.2">
      <c r="A33" s="386"/>
      <c r="B33" s="337"/>
      <c r="C33" s="107" t="s">
        <v>209</v>
      </c>
      <c r="D33" s="751" t="s">
        <v>209</v>
      </c>
      <c r="E33" s="772">
        <v>3.7</v>
      </c>
      <c r="F33" s="772">
        <v>10.8</v>
      </c>
      <c r="G33" s="772">
        <v>3.5</v>
      </c>
      <c r="H33" s="772">
        <v>4</v>
      </c>
      <c r="I33" s="108">
        <f t="shared" si="0"/>
        <v>1.1428571428571428</v>
      </c>
      <c r="J33" s="819"/>
      <c r="K33" s="349"/>
      <c r="L33" s="120"/>
    </row>
    <row r="34" spans="1:12" ht="12.75" customHeight="1" x14ac:dyDescent="0.2">
      <c r="A34" s="337"/>
      <c r="B34" s="337"/>
      <c r="C34" s="107" t="s">
        <v>348</v>
      </c>
      <c r="D34" s="751" t="s">
        <v>367</v>
      </c>
      <c r="E34" s="772">
        <v>4.0999999999999996</v>
      </c>
      <c r="F34" s="772">
        <v>11.7</v>
      </c>
      <c r="G34" s="772">
        <v>4.2</v>
      </c>
      <c r="H34" s="772">
        <v>4</v>
      </c>
      <c r="I34" s="108">
        <f t="shared" si="0"/>
        <v>0.95238095238095233</v>
      </c>
      <c r="J34" s="819"/>
      <c r="K34" s="341"/>
      <c r="L34" s="98"/>
    </row>
    <row r="35" spans="1:12" ht="12.75" customHeight="1" x14ac:dyDescent="0.2">
      <c r="A35" s="337"/>
      <c r="B35" s="337"/>
      <c r="C35" s="107" t="s">
        <v>210</v>
      </c>
      <c r="D35" s="751" t="s">
        <v>210</v>
      </c>
      <c r="E35" s="772">
        <v>2.4</v>
      </c>
      <c r="F35" s="772">
        <v>8.4</v>
      </c>
      <c r="G35" s="772">
        <v>1.9</v>
      </c>
      <c r="H35" s="772">
        <v>2.9</v>
      </c>
      <c r="I35" s="108">
        <f t="shared" si="0"/>
        <v>1.5263157894736843</v>
      </c>
      <c r="J35" s="819"/>
      <c r="K35" s="341"/>
      <c r="L35" s="98"/>
    </row>
    <row r="36" spans="1:12" s="113" customFormat="1" ht="12.75" customHeight="1" x14ac:dyDescent="0.2">
      <c r="A36" s="384"/>
      <c r="B36" s="337"/>
      <c r="C36" s="107" t="s">
        <v>370</v>
      </c>
      <c r="D36" s="751" t="s">
        <v>370</v>
      </c>
      <c r="E36" s="772">
        <v>4.5</v>
      </c>
      <c r="F36" s="772" t="s">
        <v>611</v>
      </c>
      <c r="G36" s="772">
        <v>4.9000000000000004</v>
      </c>
      <c r="H36" s="772">
        <v>4</v>
      </c>
      <c r="I36" s="108">
        <f t="shared" si="0"/>
        <v>0.81632653061224481</v>
      </c>
      <c r="J36" s="820"/>
      <c r="K36" s="343"/>
      <c r="L36" s="112"/>
    </row>
    <row r="37" spans="1:12" ht="12.75" customHeight="1" x14ac:dyDescent="0.2">
      <c r="A37" s="337"/>
      <c r="B37" s="337"/>
      <c r="C37" s="107" t="s">
        <v>211</v>
      </c>
      <c r="D37" s="751" t="s">
        <v>211</v>
      </c>
      <c r="E37" s="772">
        <v>6.3</v>
      </c>
      <c r="F37" s="772">
        <v>17.2</v>
      </c>
      <c r="G37" s="772">
        <v>6.1</v>
      </c>
      <c r="H37" s="772">
        <v>6.5</v>
      </c>
      <c r="I37" s="108">
        <f t="shared" si="0"/>
        <v>1.0655737704918034</v>
      </c>
      <c r="J37" s="819"/>
      <c r="K37" s="341"/>
      <c r="L37" s="98"/>
    </row>
    <row r="38" spans="1:12" s="119" customFormat="1" ht="12.75" customHeight="1" x14ac:dyDescent="0.2">
      <c r="A38" s="347"/>
      <c r="B38" s="387"/>
      <c r="C38" s="389" t="s">
        <v>212</v>
      </c>
      <c r="D38" s="752" t="s">
        <v>375</v>
      </c>
      <c r="E38" s="773">
        <v>6.9</v>
      </c>
      <c r="F38" s="773">
        <v>15.2</v>
      </c>
      <c r="G38" s="773">
        <v>6.7</v>
      </c>
      <c r="H38" s="773">
        <v>7.2</v>
      </c>
      <c r="I38" s="824">
        <f t="shared" si="0"/>
        <v>1.0746268656716418</v>
      </c>
      <c r="J38" s="825"/>
      <c r="K38" s="348"/>
      <c r="L38" s="118"/>
    </row>
    <row r="39" spans="1:12" ht="23.25" customHeight="1" x14ac:dyDescent="0.2">
      <c r="A39" s="337"/>
      <c r="B39" s="337"/>
      <c r="C39" s="107" t="s">
        <v>392</v>
      </c>
      <c r="D39" s="753" t="s">
        <v>392</v>
      </c>
      <c r="E39" s="772">
        <v>4</v>
      </c>
      <c r="F39" s="772">
        <v>8.9</v>
      </c>
      <c r="G39" s="772">
        <v>4.0999999999999996</v>
      </c>
      <c r="H39" s="772">
        <v>4</v>
      </c>
      <c r="I39" s="108">
        <f t="shared" si="0"/>
        <v>0.97560975609756106</v>
      </c>
      <c r="J39" s="819"/>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36"/>
      <c r="D41" s="836"/>
      <c r="E41" s="837"/>
      <c r="F41" s="1655"/>
      <c r="G41" s="1655"/>
      <c r="H41" s="1655"/>
      <c r="I41" s="1655"/>
      <c r="J41" s="1655"/>
      <c r="K41" s="351"/>
      <c r="L41" s="96"/>
    </row>
    <row r="42" spans="1:12" ht="17.25" customHeight="1" x14ac:dyDescent="0.2">
      <c r="A42" s="337"/>
      <c r="B42" s="337"/>
      <c r="C42" s="836"/>
      <c r="D42" s="1660" t="s">
        <v>586</v>
      </c>
      <c r="E42" s="1660"/>
      <c r="F42" s="1660"/>
      <c r="G42" s="838"/>
      <c r="H42" s="838"/>
      <c r="I42" s="1655"/>
      <c r="J42" s="1655"/>
      <c r="K42" s="351"/>
      <c r="L42" s="96"/>
    </row>
    <row r="43" spans="1:12" ht="17.25" customHeight="1" x14ac:dyDescent="0.2">
      <c r="A43" s="337"/>
      <c r="B43" s="337"/>
      <c r="C43" s="836"/>
      <c r="D43" s="1660"/>
      <c r="E43" s="1660"/>
      <c r="F43" s="1660"/>
      <c r="G43" s="838"/>
      <c r="H43" s="838"/>
      <c r="I43" s="1655"/>
      <c r="J43" s="1655"/>
      <c r="K43" s="351"/>
      <c r="L43" s="96"/>
    </row>
    <row r="44" spans="1:12" ht="17.25" customHeight="1" x14ac:dyDescent="0.2">
      <c r="A44" s="337"/>
      <c r="B44" s="337"/>
      <c r="C44" s="836"/>
      <c r="D44" s="1654" t="s">
        <v>531</v>
      </c>
      <c r="E44" s="1654"/>
      <c r="F44" s="1654"/>
      <c r="G44" s="838"/>
      <c r="H44" s="838"/>
      <c r="I44" s="1655"/>
      <c r="J44" s="1655"/>
      <c r="K44" s="351"/>
      <c r="L44" s="96"/>
    </row>
    <row r="45" spans="1:12" ht="17.25" customHeight="1" x14ac:dyDescent="0.2">
      <c r="A45" s="337"/>
      <c r="B45" s="337"/>
      <c r="C45" s="836"/>
      <c r="D45" s="1654"/>
      <c r="E45" s="1654"/>
      <c r="F45" s="1654"/>
      <c r="G45" s="838"/>
      <c r="H45" s="838"/>
      <c r="I45" s="1655"/>
      <c r="J45" s="1655"/>
      <c r="K45" s="351"/>
      <c r="L45" s="96"/>
    </row>
    <row r="46" spans="1:12" ht="17.25" customHeight="1" x14ac:dyDescent="0.2">
      <c r="A46" s="337"/>
      <c r="B46" s="337"/>
      <c r="C46" s="836"/>
      <c r="D46" s="1654"/>
      <c r="E46" s="1654"/>
      <c r="F46" s="1654"/>
      <c r="G46" s="838"/>
      <c r="H46" s="838"/>
      <c r="I46" s="1655"/>
      <c r="J46" s="1655"/>
      <c r="K46" s="351"/>
      <c r="L46" s="96"/>
    </row>
    <row r="47" spans="1:12" ht="17.25" customHeight="1" x14ac:dyDescent="0.2">
      <c r="A47" s="337"/>
      <c r="B47" s="337"/>
      <c r="C47" s="836"/>
      <c r="D47" s="1654" t="s">
        <v>532</v>
      </c>
      <c r="E47" s="1654"/>
      <c r="F47" s="1654"/>
      <c r="G47" s="838"/>
      <c r="H47" s="838"/>
      <c r="I47" s="1655"/>
      <c r="J47" s="1655"/>
      <c r="K47" s="351"/>
      <c r="L47" s="96"/>
    </row>
    <row r="48" spans="1:12" ht="17.25" customHeight="1" x14ac:dyDescent="0.2">
      <c r="A48" s="337"/>
      <c r="B48" s="337"/>
      <c r="C48" s="836"/>
      <c r="D48" s="1654"/>
      <c r="E48" s="1654"/>
      <c r="F48" s="1654"/>
      <c r="G48" s="838"/>
      <c r="H48" s="838"/>
      <c r="I48" s="1655"/>
      <c r="J48" s="1655"/>
      <c r="K48" s="351"/>
      <c r="L48" s="96"/>
    </row>
    <row r="49" spans="1:13" ht="17.25" customHeight="1" x14ac:dyDescent="0.2">
      <c r="A49" s="337"/>
      <c r="B49" s="337"/>
      <c r="C49" s="836"/>
      <c r="D49" s="1654"/>
      <c r="E49" s="1654"/>
      <c r="F49" s="1654"/>
      <c r="G49" s="838"/>
      <c r="H49" s="838"/>
      <c r="I49" s="1655"/>
      <c r="J49" s="1655"/>
      <c r="K49" s="351"/>
      <c r="L49" s="96"/>
      <c r="M49" s="1661"/>
    </row>
    <row r="50" spans="1:13" ht="17.25" customHeight="1" x14ac:dyDescent="0.2">
      <c r="A50" s="337"/>
      <c r="B50" s="337"/>
      <c r="C50" s="836"/>
      <c r="D50" s="1654" t="s">
        <v>533</v>
      </c>
      <c r="E50" s="1654"/>
      <c r="F50" s="1654"/>
      <c r="G50" s="838"/>
      <c r="H50" s="838"/>
      <c r="I50" s="1655"/>
      <c r="J50" s="1655"/>
      <c r="K50" s="351"/>
      <c r="L50" s="96"/>
      <c r="M50" s="1661"/>
    </row>
    <row r="51" spans="1:13" ht="17.25" customHeight="1" x14ac:dyDescent="0.2">
      <c r="A51" s="337"/>
      <c r="B51" s="337"/>
      <c r="C51" s="836"/>
      <c r="D51" s="1654"/>
      <c r="E51" s="1654"/>
      <c r="F51" s="1654"/>
      <c r="G51" s="838"/>
      <c r="H51" s="838"/>
      <c r="I51" s="1655"/>
      <c r="J51" s="1655"/>
      <c r="K51" s="351"/>
      <c r="L51" s="96"/>
      <c r="M51" s="1661"/>
    </row>
    <row r="52" spans="1:13" ht="17.25" customHeight="1" x14ac:dyDescent="0.2">
      <c r="A52" s="337"/>
      <c r="B52" s="337"/>
      <c r="C52" s="836"/>
      <c r="D52" s="1654"/>
      <c r="E52" s="1654"/>
      <c r="F52" s="1654"/>
      <c r="G52" s="838"/>
      <c r="H52" s="838"/>
      <c r="I52" s="1655"/>
      <c r="J52" s="1655"/>
      <c r="K52" s="351"/>
      <c r="L52" s="96"/>
    </row>
    <row r="53" spans="1:13" s="122" customFormat="1" ht="17.25" customHeight="1" x14ac:dyDescent="0.2">
      <c r="A53" s="386"/>
      <c r="B53" s="337"/>
      <c r="C53" s="836"/>
      <c r="D53" s="1660" t="s">
        <v>517</v>
      </c>
      <c r="E53" s="1660"/>
      <c r="F53" s="1660"/>
      <c r="G53" s="838"/>
      <c r="H53" s="838"/>
      <c r="I53" s="1655"/>
      <c r="J53" s="1655"/>
      <c r="K53" s="352"/>
      <c r="L53" s="121"/>
    </row>
    <row r="54" spans="1:13" ht="17.25" customHeight="1" x14ac:dyDescent="0.2">
      <c r="A54" s="337"/>
      <c r="B54" s="337"/>
      <c r="C54" s="836"/>
      <c r="D54" s="1660"/>
      <c r="E54" s="1660"/>
      <c r="F54" s="1660"/>
      <c r="G54" s="838"/>
      <c r="H54" s="838"/>
      <c r="I54" s="1655"/>
      <c r="J54" s="1655"/>
      <c r="K54" s="351"/>
      <c r="L54" s="96"/>
    </row>
    <row r="55" spans="1:13" ht="17.25" customHeight="1" x14ac:dyDescent="0.2">
      <c r="A55" s="337"/>
      <c r="B55" s="337"/>
      <c r="C55" s="836"/>
      <c r="D55" s="1660"/>
      <c r="E55" s="1660"/>
      <c r="F55" s="1660"/>
      <c r="G55" s="838"/>
      <c r="H55" s="838"/>
      <c r="I55" s="1655"/>
      <c r="J55" s="1655"/>
      <c r="K55" s="351"/>
      <c r="L55" s="96"/>
    </row>
    <row r="56" spans="1:13" ht="5.25" customHeight="1" x14ac:dyDescent="0.2">
      <c r="A56" s="337"/>
      <c r="B56" s="337"/>
      <c r="C56" s="836"/>
      <c r="D56" s="838"/>
      <c r="E56" s="838"/>
      <c r="F56" s="838"/>
      <c r="G56" s="838"/>
      <c r="H56" s="838"/>
      <c r="I56" s="1655"/>
      <c r="J56" s="1655"/>
      <c r="K56" s="351"/>
      <c r="L56" s="96"/>
    </row>
    <row r="57" spans="1:13" ht="18.75" customHeight="1" x14ac:dyDescent="0.2">
      <c r="A57" s="337"/>
      <c r="B57" s="337"/>
      <c r="C57" s="836"/>
      <c r="D57" s="836"/>
      <c r="E57" s="837"/>
      <c r="F57" s="1655"/>
      <c r="G57" s="1655"/>
      <c r="H57" s="1655"/>
      <c r="I57" s="1655"/>
      <c r="J57" s="1655"/>
      <c r="K57" s="351"/>
      <c r="L57" s="96"/>
    </row>
    <row r="58" spans="1:13" ht="18.75" customHeight="1" x14ac:dyDescent="0.2">
      <c r="A58" s="337"/>
      <c r="B58" s="337"/>
      <c r="C58" s="1651" t="s">
        <v>534</v>
      </c>
      <c r="D58" s="1651"/>
      <c r="E58" s="1651"/>
      <c r="F58" s="1651"/>
      <c r="G58" s="1651"/>
      <c r="H58" s="1651"/>
      <c r="I58" s="1651"/>
      <c r="J58" s="1651"/>
      <c r="K58" s="796"/>
      <c r="L58" s="96"/>
    </row>
    <row r="59" spans="1:13" ht="11.25" customHeight="1" x14ac:dyDescent="0.2">
      <c r="A59" s="337"/>
      <c r="B59" s="337"/>
      <c r="C59" s="1656" t="s">
        <v>612</v>
      </c>
      <c r="D59" s="1657"/>
      <c r="E59" s="1657"/>
      <c r="F59" s="1657"/>
      <c r="G59" s="1657"/>
      <c r="H59" s="1657"/>
      <c r="I59" s="1657"/>
      <c r="J59" s="1657"/>
      <c r="K59" s="1658"/>
      <c r="L59" s="96"/>
    </row>
    <row r="60" spans="1:13" ht="13.5" customHeight="1" x14ac:dyDescent="0.2">
      <c r="A60" s="337"/>
      <c r="B60" s="337"/>
      <c r="C60" s="1652"/>
      <c r="D60" s="1653"/>
      <c r="E60" s="1653"/>
      <c r="F60" s="129"/>
      <c r="G60" s="130"/>
      <c r="H60" s="130"/>
      <c r="I60" s="1659">
        <v>43282</v>
      </c>
      <c r="J60" s="1659"/>
      <c r="K60" s="473">
        <v>21</v>
      </c>
      <c r="L60" s="96"/>
    </row>
    <row r="62" spans="1:13" ht="15" x14ac:dyDescent="0.2">
      <c r="E62" s="1012"/>
    </row>
  </sheetData>
  <mergeCells count="31">
    <mergeCell ref="M49:M51"/>
    <mergeCell ref="I52:J52"/>
    <mergeCell ref="I53:J53"/>
    <mergeCell ref="I54:J54"/>
    <mergeCell ref="C4:J4"/>
    <mergeCell ref="C7:D7"/>
    <mergeCell ref="F41:H41"/>
    <mergeCell ref="I41:J41"/>
    <mergeCell ref="I42:J42"/>
    <mergeCell ref="D42:F43"/>
    <mergeCell ref="D47:F49"/>
    <mergeCell ref="D44:F46"/>
    <mergeCell ref="C58:J58"/>
    <mergeCell ref="C59:K59"/>
    <mergeCell ref="C60:E60"/>
    <mergeCell ref="I60:J60"/>
    <mergeCell ref="I55:J55"/>
    <mergeCell ref="I56:J56"/>
    <mergeCell ref="F57:H57"/>
    <mergeCell ref="I57:J57"/>
    <mergeCell ref="D53:F55"/>
    <mergeCell ref="D50:F52"/>
    <mergeCell ref="I43:J43"/>
    <mergeCell ref="I44:J44"/>
    <mergeCell ref="I45:J45"/>
    <mergeCell ref="I46:J46"/>
    <mergeCell ref="I47:J47"/>
    <mergeCell ref="I48:J48"/>
    <mergeCell ref="I49:J49"/>
    <mergeCell ref="I50:J50"/>
    <mergeCell ref="I51:J51"/>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05" t="s">
        <v>43</v>
      </c>
      <c r="G1" s="1405"/>
      <c r="H1" s="1405"/>
      <c r="I1" s="4"/>
      <c r="J1" s="4"/>
      <c r="K1" s="4"/>
      <c r="L1" s="4"/>
      <c r="M1" s="4"/>
      <c r="N1" s="4"/>
      <c r="O1" s="4"/>
    </row>
    <row r="2" spans="1:15" ht="13.5" customHeight="1" x14ac:dyDescent="0.2">
      <c r="A2" s="2"/>
      <c r="B2" s="218"/>
      <c r="C2" s="1410"/>
      <c r="D2" s="1410"/>
      <c r="E2" s="1410"/>
      <c r="F2" s="1410"/>
      <c r="G2" s="1410"/>
      <c r="H2" s="4"/>
      <c r="I2" s="4"/>
      <c r="J2" s="4"/>
      <c r="K2" s="4"/>
      <c r="L2" s="4"/>
      <c r="M2" s="4"/>
      <c r="N2" s="4"/>
      <c r="O2" s="4"/>
    </row>
    <row r="3" spans="1:15" x14ac:dyDescent="0.2">
      <c r="A3" s="2"/>
      <c r="B3" s="219"/>
      <c r="C3" s="1410"/>
      <c r="D3" s="1410"/>
      <c r="E3" s="1410"/>
      <c r="F3" s="1410"/>
      <c r="G3" s="1410"/>
      <c r="H3" s="1"/>
      <c r="I3" s="4"/>
      <c r="J3" s="4"/>
      <c r="K3" s="4"/>
      <c r="L3" s="4"/>
      <c r="M3" s="4"/>
      <c r="N3" s="4"/>
      <c r="O3" s="2"/>
    </row>
    <row r="4" spans="1:15" ht="12.75" customHeight="1" x14ac:dyDescent="0.2">
      <c r="A4" s="2"/>
      <c r="B4" s="221"/>
      <c r="C4" s="1403" t="s">
        <v>48</v>
      </c>
      <c r="D4" s="1404"/>
      <c r="E4" s="1404"/>
      <c r="F4" s="1404"/>
      <c r="G4" s="1404"/>
      <c r="H4" s="1404"/>
      <c r="I4" s="4"/>
      <c r="J4" s="4"/>
      <c r="K4" s="4"/>
      <c r="L4" s="4"/>
      <c r="M4" s="17"/>
      <c r="N4" s="4"/>
      <c r="O4" s="2"/>
    </row>
    <row r="5" spans="1:15" s="7" customFormat="1" ht="16.5" customHeight="1" x14ac:dyDescent="0.2">
      <c r="A5" s="6"/>
      <c r="B5" s="220"/>
      <c r="C5" s="1404"/>
      <c r="D5" s="1404"/>
      <c r="E5" s="1404"/>
      <c r="F5" s="1404"/>
      <c r="G5" s="1404"/>
      <c r="H5" s="1404"/>
      <c r="I5" s="4"/>
      <c r="J5" s="4"/>
      <c r="K5" s="4"/>
      <c r="L5" s="4"/>
      <c r="M5" s="17"/>
      <c r="N5" s="4"/>
      <c r="O5" s="6"/>
    </row>
    <row r="6" spans="1:15" ht="11.25" customHeight="1" x14ac:dyDescent="0.2">
      <c r="A6" s="2"/>
      <c r="B6" s="221"/>
      <c r="C6" s="1404"/>
      <c r="D6" s="1404"/>
      <c r="E6" s="1404"/>
      <c r="F6" s="1404"/>
      <c r="G6" s="1404"/>
      <c r="H6" s="1404"/>
      <c r="I6" s="4"/>
      <c r="J6" s="4"/>
      <c r="K6" s="4"/>
      <c r="L6" s="4"/>
      <c r="M6" s="17"/>
      <c r="N6" s="4"/>
      <c r="O6" s="2"/>
    </row>
    <row r="7" spans="1:15" ht="11.25" customHeight="1" x14ac:dyDescent="0.2">
      <c r="A7" s="2"/>
      <c r="B7" s="221"/>
      <c r="C7" s="1404"/>
      <c r="D7" s="1404"/>
      <c r="E7" s="1404"/>
      <c r="F7" s="1404"/>
      <c r="G7" s="1404"/>
      <c r="H7" s="1404"/>
      <c r="I7" s="4"/>
      <c r="J7" s="4"/>
      <c r="K7" s="4"/>
      <c r="L7" s="4"/>
      <c r="M7" s="17"/>
      <c r="N7" s="4"/>
      <c r="O7" s="2"/>
    </row>
    <row r="8" spans="1:15" ht="117" customHeight="1" x14ac:dyDescent="0.2">
      <c r="A8" s="2"/>
      <c r="B8" s="221"/>
      <c r="C8" s="1404"/>
      <c r="D8" s="1404"/>
      <c r="E8" s="1404"/>
      <c r="F8" s="1404"/>
      <c r="G8" s="1404"/>
      <c r="H8" s="1404"/>
      <c r="I8" s="4"/>
      <c r="J8" s="4"/>
      <c r="K8" s="4"/>
      <c r="L8" s="4"/>
      <c r="M8" s="17"/>
      <c r="N8" s="4"/>
      <c r="O8" s="2"/>
    </row>
    <row r="9" spans="1:15" ht="10.5" customHeight="1" x14ac:dyDescent="0.2">
      <c r="A9" s="2"/>
      <c r="B9" s="221"/>
      <c r="C9" s="1404"/>
      <c r="D9" s="1404"/>
      <c r="E9" s="1404"/>
      <c r="F9" s="1404"/>
      <c r="G9" s="1404"/>
      <c r="H9" s="1404"/>
      <c r="I9" s="4"/>
      <c r="J9" s="4"/>
      <c r="K9" s="4"/>
      <c r="L9" s="4"/>
      <c r="M9" s="17"/>
      <c r="N9" s="3"/>
      <c r="O9" s="2"/>
    </row>
    <row r="10" spans="1:15" ht="11.25" customHeight="1" x14ac:dyDescent="0.2">
      <c r="A10" s="2"/>
      <c r="B10" s="221"/>
      <c r="C10" s="1404"/>
      <c r="D10" s="1404"/>
      <c r="E10" s="1404"/>
      <c r="F10" s="1404"/>
      <c r="G10" s="1404"/>
      <c r="H10" s="1404"/>
      <c r="I10" s="4"/>
      <c r="J10" s="4"/>
      <c r="K10" s="4"/>
      <c r="L10" s="4"/>
      <c r="M10" s="17"/>
      <c r="N10" s="3"/>
      <c r="O10" s="2"/>
    </row>
    <row r="11" spans="1:15" ht="3.75" customHeight="1" x14ac:dyDescent="0.2">
      <c r="A11" s="2"/>
      <c r="B11" s="221"/>
      <c r="C11" s="1404"/>
      <c r="D11" s="1404"/>
      <c r="E11" s="1404"/>
      <c r="F11" s="1404"/>
      <c r="G11" s="1404"/>
      <c r="H11" s="1404"/>
      <c r="I11" s="4"/>
      <c r="J11" s="4"/>
      <c r="K11" s="4"/>
      <c r="L11" s="4"/>
      <c r="M11" s="17"/>
      <c r="N11" s="3"/>
      <c r="O11" s="2"/>
    </row>
    <row r="12" spans="1:15" ht="11.25" customHeight="1" x14ac:dyDescent="0.2">
      <c r="A12" s="2"/>
      <c r="B12" s="221"/>
      <c r="C12" s="1404"/>
      <c r="D12" s="1404"/>
      <c r="E12" s="1404"/>
      <c r="F12" s="1404"/>
      <c r="G12" s="1404"/>
      <c r="H12" s="1404"/>
      <c r="I12" s="4"/>
      <c r="J12" s="4"/>
      <c r="K12" s="4"/>
      <c r="L12" s="4"/>
      <c r="M12" s="17"/>
      <c r="N12" s="3"/>
      <c r="O12" s="2"/>
    </row>
    <row r="13" spans="1:15" ht="11.25" customHeight="1" x14ac:dyDescent="0.2">
      <c r="A13" s="2"/>
      <c r="B13" s="221"/>
      <c r="C13" s="1404"/>
      <c r="D13" s="1404"/>
      <c r="E13" s="1404"/>
      <c r="F13" s="1404"/>
      <c r="G13" s="1404"/>
      <c r="H13" s="1404"/>
      <c r="I13" s="4"/>
      <c r="J13" s="4"/>
      <c r="K13" s="4"/>
      <c r="L13" s="4"/>
      <c r="M13" s="17"/>
      <c r="N13" s="3"/>
      <c r="O13" s="2"/>
    </row>
    <row r="14" spans="1:15" ht="15.75" customHeight="1" x14ac:dyDescent="0.2">
      <c r="A14" s="2"/>
      <c r="B14" s="221"/>
      <c r="C14" s="1404"/>
      <c r="D14" s="1404"/>
      <c r="E14" s="1404"/>
      <c r="F14" s="1404"/>
      <c r="G14" s="1404"/>
      <c r="H14" s="1404"/>
      <c r="I14" s="4"/>
      <c r="J14" s="4"/>
      <c r="K14" s="4"/>
      <c r="L14" s="4"/>
      <c r="M14" s="17"/>
      <c r="N14" s="3"/>
      <c r="O14" s="2"/>
    </row>
    <row r="15" spans="1:15" ht="22.5" customHeight="1" x14ac:dyDescent="0.2">
      <c r="A15" s="2"/>
      <c r="B15" s="221"/>
      <c r="C15" s="1404"/>
      <c r="D15" s="1404"/>
      <c r="E15" s="1404"/>
      <c r="F15" s="1404"/>
      <c r="G15" s="1404"/>
      <c r="H15" s="1404"/>
      <c r="I15" s="4"/>
      <c r="J15" s="4"/>
      <c r="K15" s="4"/>
      <c r="L15" s="4"/>
      <c r="M15" s="17"/>
      <c r="N15" s="3"/>
      <c r="O15" s="2"/>
    </row>
    <row r="16" spans="1:15" ht="11.25" customHeight="1" x14ac:dyDescent="0.2">
      <c r="A16" s="2"/>
      <c r="B16" s="221"/>
      <c r="C16" s="1404"/>
      <c r="D16" s="1404"/>
      <c r="E16" s="1404"/>
      <c r="F16" s="1404"/>
      <c r="G16" s="1404"/>
      <c r="H16" s="1404"/>
      <c r="I16" s="4"/>
      <c r="J16" s="4"/>
      <c r="K16" s="4"/>
      <c r="L16" s="4"/>
      <c r="M16" s="17"/>
      <c r="N16" s="3"/>
      <c r="O16" s="2"/>
    </row>
    <row r="17" spans="1:15" ht="11.25" customHeight="1" x14ac:dyDescent="0.2">
      <c r="A17" s="2"/>
      <c r="B17" s="221"/>
      <c r="C17" s="1404"/>
      <c r="D17" s="1404"/>
      <c r="E17" s="1404"/>
      <c r="F17" s="1404"/>
      <c r="G17" s="1404"/>
      <c r="H17" s="1404"/>
      <c r="I17" s="4"/>
      <c r="J17" s="4"/>
      <c r="K17" s="4"/>
      <c r="L17" s="4"/>
      <c r="M17" s="17"/>
      <c r="N17" s="3"/>
      <c r="O17" s="2"/>
    </row>
    <row r="18" spans="1:15" ht="11.25" customHeight="1" x14ac:dyDescent="0.2">
      <c r="A18" s="2"/>
      <c r="B18" s="221"/>
      <c r="C18" s="1404"/>
      <c r="D18" s="1404"/>
      <c r="E18" s="1404"/>
      <c r="F18" s="1404"/>
      <c r="G18" s="1404"/>
      <c r="H18" s="1404"/>
      <c r="I18" s="5"/>
      <c r="J18" s="5"/>
      <c r="K18" s="5"/>
      <c r="L18" s="5"/>
      <c r="M18" s="5"/>
      <c r="N18" s="3"/>
      <c r="O18" s="2"/>
    </row>
    <row r="19" spans="1:15" ht="11.25" customHeight="1" x14ac:dyDescent="0.2">
      <c r="A19" s="2"/>
      <c r="B19" s="221"/>
      <c r="C19" s="1404"/>
      <c r="D19" s="1404"/>
      <c r="E19" s="1404"/>
      <c r="F19" s="1404"/>
      <c r="G19" s="1404"/>
      <c r="H19" s="1404"/>
      <c r="I19" s="18"/>
      <c r="J19" s="18"/>
      <c r="K19" s="18"/>
      <c r="L19" s="18"/>
      <c r="M19" s="18"/>
      <c r="N19" s="3"/>
      <c r="O19" s="2"/>
    </row>
    <row r="20" spans="1:15" ht="11.25" customHeight="1" x14ac:dyDescent="0.2">
      <c r="A20" s="2"/>
      <c r="B20" s="221"/>
      <c r="C20" s="1404"/>
      <c r="D20" s="1404"/>
      <c r="E20" s="1404"/>
      <c r="F20" s="1404"/>
      <c r="G20" s="1404"/>
      <c r="H20" s="1404"/>
      <c r="I20" s="11"/>
      <c r="J20" s="11"/>
      <c r="K20" s="11"/>
      <c r="L20" s="11"/>
      <c r="M20" s="11"/>
      <c r="N20" s="3"/>
      <c r="O20" s="2"/>
    </row>
    <row r="21" spans="1:15" ht="11.25" customHeight="1" x14ac:dyDescent="0.2">
      <c r="A21" s="2"/>
      <c r="B21" s="221"/>
      <c r="C21" s="1404"/>
      <c r="D21" s="1404"/>
      <c r="E21" s="1404"/>
      <c r="F21" s="1404"/>
      <c r="G21" s="1404"/>
      <c r="H21" s="1404"/>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412</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398" t="s">
        <v>46</v>
      </c>
      <c r="J31" s="1398"/>
      <c r="K31" s="1408">
        <f>+capa!H27</f>
        <v>43282</v>
      </c>
      <c r="L31" s="1409"/>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406" t="s">
        <v>408</v>
      </c>
      <c r="J33" s="1407"/>
      <c r="K33" s="1407"/>
      <c r="L33" s="1407"/>
      <c r="M33" s="472"/>
      <c r="N33" s="310"/>
      <c r="O33" s="2"/>
    </row>
    <row r="34" spans="1:15" s="92" customFormat="1" ht="14.25" customHeight="1" x14ac:dyDescent="0.2">
      <c r="A34" s="2"/>
      <c r="B34" s="221"/>
      <c r="C34" s="9"/>
      <c r="D34" s="13"/>
      <c r="E34" s="15"/>
      <c r="F34" s="13"/>
      <c r="G34" s="959"/>
      <c r="H34" s="13"/>
      <c r="I34" s="178"/>
      <c r="J34" s="958"/>
      <c r="K34" s="958"/>
      <c r="L34" s="958"/>
      <c r="M34" s="472"/>
      <c r="N34" s="310"/>
      <c r="O34" s="2"/>
    </row>
    <row r="35" spans="1:15" s="92" customFormat="1" ht="20.25" customHeight="1" x14ac:dyDescent="0.2">
      <c r="A35" s="2"/>
      <c r="B35" s="221"/>
      <c r="C35" s="171"/>
      <c r="D35" s="13"/>
      <c r="E35" s="960"/>
      <c r="F35" s="11"/>
      <c r="G35" s="959"/>
      <c r="H35" s="11"/>
      <c r="I35" s="1401" t="s">
        <v>410</v>
      </c>
      <c r="J35" s="1401"/>
      <c r="K35" s="1401"/>
      <c r="L35" s="1401"/>
      <c r="M35" s="472"/>
      <c r="N35" s="311"/>
      <c r="O35" s="2"/>
    </row>
    <row r="36" spans="1:15" s="92" customFormat="1" ht="12.75" customHeight="1" x14ac:dyDescent="0.2">
      <c r="A36" s="2"/>
      <c r="B36" s="221"/>
      <c r="C36" s="171"/>
      <c r="D36" s="13"/>
      <c r="E36" s="960"/>
      <c r="F36" s="11"/>
      <c r="G36" s="959"/>
      <c r="H36" s="11"/>
      <c r="I36" s="955" t="s">
        <v>409</v>
      </c>
      <c r="J36" s="955"/>
      <c r="K36" s="955"/>
      <c r="L36" s="955"/>
      <c r="M36" s="472"/>
      <c r="N36" s="311"/>
      <c r="O36" s="2"/>
    </row>
    <row r="37" spans="1:15" s="92" customFormat="1" ht="12.75" customHeight="1" x14ac:dyDescent="0.2">
      <c r="A37" s="2"/>
      <c r="B37" s="221"/>
      <c r="C37" s="171"/>
      <c r="D37" s="13"/>
      <c r="E37" s="960"/>
      <c r="F37" s="11"/>
      <c r="G37" s="959"/>
      <c r="H37" s="11"/>
      <c r="I37" s="1402" t="s">
        <v>500</v>
      </c>
      <c r="J37" s="1402"/>
      <c r="K37" s="1402"/>
      <c r="L37" s="1402"/>
      <c r="M37" s="472"/>
      <c r="N37" s="311"/>
      <c r="O37" s="2"/>
    </row>
    <row r="38" spans="1:15" s="92" customFormat="1" ht="20.25" customHeight="1" x14ac:dyDescent="0.2">
      <c r="A38" s="2"/>
      <c r="B38" s="221"/>
      <c r="C38" s="9"/>
      <c r="D38" s="13"/>
      <c r="E38" s="15"/>
      <c r="F38" s="13"/>
      <c r="G38" s="366"/>
      <c r="H38" s="13"/>
      <c r="I38" s="1399" t="s">
        <v>463</v>
      </c>
      <c r="J38" s="1399"/>
      <c r="K38" s="1399"/>
      <c r="L38" s="955"/>
      <c r="M38" s="472"/>
      <c r="N38" s="310"/>
      <c r="O38" s="2"/>
    </row>
    <row r="39" spans="1:15" ht="19.5" customHeight="1" x14ac:dyDescent="0.2">
      <c r="A39" s="2"/>
      <c r="B39" s="221"/>
      <c r="C39" s="12"/>
      <c r="D39" s="13"/>
      <c r="E39" s="8"/>
      <c r="F39" s="11"/>
      <c r="G39" s="10"/>
      <c r="H39" s="11"/>
      <c r="I39" s="1399" t="s">
        <v>488</v>
      </c>
      <c r="J39" s="1399"/>
      <c r="K39" s="1399"/>
      <c r="L39" s="1399"/>
      <c r="M39" s="472"/>
      <c r="N39" s="311"/>
      <c r="O39" s="2"/>
    </row>
    <row r="40" spans="1:15" ht="14.25" customHeight="1" x14ac:dyDescent="0.2">
      <c r="A40" s="2"/>
      <c r="B40" s="221"/>
      <c r="C40" s="12"/>
      <c r="D40" s="13"/>
      <c r="E40" s="8"/>
      <c r="F40" s="11"/>
      <c r="G40" s="10"/>
      <c r="H40" s="11"/>
      <c r="I40" s="955"/>
      <c r="J40" s="955"/>
      <c r="K40" s="955"/>
      <c r="L40" s="955"/>
      <c r="M40" s="472"/>
      <c r="N40" s="311"/>
      <c r="O40" s="2"/>
    </row>
    <row r="41" spans="1:15" ht="12.75" customHeight="1" x14ac:dyDescent="0.2">
      <c r="A41" s="2"/>
      <c r="B41" s="221"/>
      <c r="C41" s="12"/>
      <c r="D41" s="13"/>
      <c r="E41" s="8"/>
      <c r="F41" s="11"/>
      <c r="G41" s="10"/>
      <c r="H41" s="11"/>
      <c r="I41" s="1400" t="s">
        <v>51</v>
      </c>
      <c r="J41" s="1400"/>
      <c r="K41" s="1400"/>
      <c r="L41" s="1400"/>
      <c r="M41" s="472"/>
      <c r="N41" s="311"/>
      <c r="O41" s="2"/>
    </row>
    <row r="42" spans="1:15" ht="14.25" customHeight="1" x14ac:dyDescent="0.2">
      <c r="A42" s="2"/>
      <c r="B42" s="221"/>
      <c r="C42" s="9"/>
      <c r="D42" s="13"/>
      <c r="E42" s="15"/>
      <c r="F42" s="13"/>
      <c r="G42" s="10"/>
      <c r="H42" s="13"/>
      <c r="I42" s="956"/>
      <c r="J42" s="956"/>
      <c r="K42" s="956"/>
      <c r="L42" s="956"/>
      <c r="M42" s="472"/>
      <c r="N42" s="310"/>
      <c r="O42" s="2"/>
    </row>
    <row r="43" spans="1:15" ht="15" customHeight="1" x14ac:dyDescent="0.2">
      <c r="A43" s="2"/>
      <c r="B43" s="221"/>
      <c r="C43" s="12"/>
      <c r="D43" s="13"/>
      <c r="E43" s="8"/>
      <c r="F43" s="11"/>
      <c r="G43" s="10"/>
      <c r="H43" s="11"/>
      <c r="I43" s="954" t="s">
        <v>23</v>
      </c>
      <c r="J43" s="954"/>
      <c r="K43" s="954"/>
      <c r="L43" s="954"/>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398" t="s">
        <v>19</v>
      </c>
      <c r="J45" s="1398"/>
      <c r="K45" s="1398"/>
      <c r="L45" s="1398"/>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75"/>
      <c r="H47" s="558"/>
      <c r="I47" s="1397" t="s">
        <v>10</v>
      </c>
      <c r="J47" s="1397"/>
      <c r="K47" s="1397"/>
      <c r="L47" s="1397"/>
      <c r="M47" s="472"/>
      <c r="N47" s="311"/>
      <c r="O47" s="2"/>
    </row>
    <row r="48" spans="1:15" ht="12.75" customHeight="1" x14ac:dyDescent="0.2">
      <c r="A48" s="2"/>
      <c r="B48" s="221"/>
      <c r="C48" s="9"/>
      <c r="D48" s="13"/>
      <c r="E48" s="15"/>
      <c r="F48" s="957"/>
      <c r="G48" s="875"/>
      <c r="H48" s="957"/>
      <c r="I48" s="472"/>
      <c r="J48" s="472"/>
      <c r="K48" s="472"/>
      <c r="L48" s="472"/>
      <c r="M48" s="472"/>
      <c r="N48" s="310"/>
      <c r="O48" s="2"/>
    </row>
    <row r="49" spans="1:15" ht="30.75" customHeight="1" x14ac:dyDescent="0.2">
      <c r="A49" s="2"/>
      <c r="B49" s="221"/>
      <c r="C49" s="9"/>
      <c r="D49" s="13"/>
      <c r="E49" s="15"/>
      <c r="F49" s="957"/>
      <c r="G49" s="875"/>
      <c r="H49" s="957"/>
      <c r="I49" s="472"/>
      <c r="J49" s="472"/>
      <c r="K49" s="472"/>
      <c r="L49" s="472"/>
      <c r="M49" s="472"/>
      <c r="N49" s="310"/>
      <c r="O49" s="2"/>
    </row>
    <row r="50" spans="1:15" ht="20.25" customHeight="1" x14ac:dyDescent="0.2">
      <c r="A50" s="2"/>
      <c r="B50" s="221"/>
      <c r="C50" s="779"/>
      <c r="D50" s="13"/>
      <c r="E50" s="8"/>
      <c r="F50" s="558"/>
      <c r="G50" s="875"/>
      <c r="H50" s="558"/>
      <c r="I50" s="472"/>
      <c r="J50" s="472"/>
      <c r="K50" s="472"/>
      <c r="L50" s="472"/>
      <c r="M50" s="472"/>
      <c r="N50" s="311"/>
      <c r="O50" s="2"/>
    </row>
    <row r="51" spans="1:15" x14ac:dyDescent="0.2">
      <c r="A51" s="2"/>
      <c r="B51" s="362">
        <v>2</v>
      </c>
      <c r="C51" s="1396">
        <v>43282</v>
      </c>
      <c r="D51" s="1396"/>
      <c r="E51" s="1396"/>
      <c r="F51" s="1396"/>
      <c r="G51" s="1396"/>
      <c r="H51" s="139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484" t="s">
        <v>310</v>
      </c>
      <c r="Y1" s="1484"/>
      <c r="Z1" s="1484"/>
      <c r="AA1" s="1484"/>
      <c r="AB1" s="1484"/>
      <c r="AC1" s="1484"/>
      <c r="AD1" s="1484"/>
      <c r="AE1" s="1484"/>
      <c r="AF1" s="1484"/>
      <c r="AG1" s="2"/>
    </row>
    <row r="2" spans="1:33" ht="6" customHeight="1" x14ac:dyDescent="0.2">
      <c r="A2" s="213"/>
      <c r="B2" s="1487"/>
      <c r="C2" s="1487"/>
      <c r="D2" s="148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672"/>
      <c r="G5" s="1672"/>
      <c r="H5" s="1672"/>
      <c r="I5" s="1672"/>
      <c r="J5" s="1672"/>
      <c r="K5" s="1672"/>
      <c r="L5" s="1672"/>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669"/>
      <c r="G6" s="1669"/>
      <c r="H6" s="1669"/>
      <c r="I6" s="1669"/>
      <c r="J6" s="1669"/>
      <c r="K6" s="1669"/>
      <c r="L6" s="1669"/>
      <c r="M6" s="1669"/>
      <c r="N6" s="1669"/>
      <c r="O6" s="1669"/>
      <c r="P6" s="1669"/>
      <c r="Q6" s="1669"/>
      <c r="R6" s="1669"/>
      <c r="S6" s="1669"/>
      <c r="T6" s="1669"/>
      <c r="U6" s="1669"/>
      <c r="V6" s="1669"/>
      <c r="W6" s="10"/>
      <c r="X6" s="1669"/>
      <c r="Y6" s="1669"/>
      <c r="Z6" s="1669"/>
      <c r="AA6" s="1669"/>
      <c r="AB6" s="1669"/>
      <c r="AC6" s="1669"/>
      <c r="AD6" s="1669"/>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669"/>
      <c r="G45" s="1669"/>
      <c r="H45" s="1669"/>
      <c r="I45" s="1669"/>
      <c r="J45" s="1669"/>
      <c r="K45" s="1669"/>
      <c r="L45" s="1669"/>
      <c r="M45" s="1669"/>
      <c r="N45" s="1669"/>
      <c r="O45" s="1669"/>
      <c r="P45" s="1669"/>
      <c r="Q45" s="1669"/>
      <c r="R45" s="1669"/>
      <c r="S45" s="1669"/>
      <c r="T45" s="1669"/>
      <c r="U45" s="1669"/>
      <c r="V45" s="1669"/>
      <c r="W45" s="10"/>
      <c r="X45" s="1669"/>
      <c r="Y45" s="1669"/>
      <c r="Z45" s="1669"/>
      <c r="AA45" s="1669"/>
      <c r="AB45" s="1669"/>
      <c r="AC45" s="1669"/>
      <c r="AD45" s="1669"/>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670">
        <v>43282</v>
      </c>
      <c r="D71" s="1671"/>
      <c r="E71" s="1671"/>
      <c r="F71" s="1671"/>
      <c r="G71" s="1667"/>
      <c r="H71" s="1668"/>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50" t="s">
        <v>313</v>
      </c>
      <c r="C1" s="1550"/>
      <c r="D1" s="1550"/>
      <c r="E1" s="1550"/>
      <c r="F1" s="1550"/>
      <c r="G1" s="1550"/>
      <c r="H1" s="1550"/>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487"/>
      <c r="C2" s="1487"/>
      <c r="D2" s="148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672"/>
      <c r="G5" s="1672"/>
      <c r="H5" s="1672"/>
      <c r="I5" s="1672"/>
      <c r="J5" s="1672"/>
      <c r="K5" s="1672"/>
      <c r="L5" s="1672"/>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669"/>
      <c r="G6" s="1669"/>
      <c r="H6" s="1669"/>
      <c r="I6" s="1669"/>
      <c r="J6" s="1669"/>
      <c r="K6" s="1669"/>
      <c r="L6" s="1669"/>
      <c r="M6" s="1669"/>
      <c r="N6" s="1669"/>
      <c r="O6" s="1669"/>
      <c r="P6" s="1669"/>
      <c r="Q6" s="1669"/>
      <c r="R6" s="1669"/>
      <c r="S6" s="1669"/>
      <c r="T6" s="1669"/>
      <c r="U6" s="1669"/>
      <c r="V6" s="1669"/>
      <c r="W6" s="10"/>
      <c r="X6" s="1669"/>
      <c r="Y6" s="1669"/>
      <c r="Z6" s="1669"/>
      <c r="AA6" s="1669"/>
      <c r="AB6" s="1669"/>
      <c r="AC6" s="1669"/>
      <c r="AD6" s="1669"/>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673"/>
      <c r="D8" s="1673"/>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669"/>
      <c r="G47" s="1669"/>
      <c r="H47" s="1669"/>
      <c r="I47" s="1669"/>
      <c r="J47" s="1669"/>
      <c r="K47" s="1669"/>
      <c r="L47" s="1669"/>
      <c r="M47" s="1669"/>
      <c r="N47" s="1669"/>
      <c r="O47" s="1669"/>
      <c r="P47" s="1669"/>
      <c r="Q47" s="1669"/>
      <c r="R47" s="1669"/>
      <c r="S47" s="1669"/>
      <c r="T47" s="1669"/>
      <c r="U47" s="1669"/>
      <c r="V47" s="1669"/>
      <c r="W47" s="10"/>
      <c r="X47" s="1669"/>
      <c r="Y47" s="1669"/>
      <c r="Z47" s="1669"/>
      <c r="AA47" s="1669"/>
      <c r="AB47" s="1669"/>
      <c r="AC47" s="1669"/>
      <c r="AD47" s="1669"/>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11">
        <v>43282</v>
      </c>
      <c r="AA73" s="1411"/>
      <c r="AB73" s="1411"/>
      <c r="AC73" s="1411"/>
      <c r="AD73" s="1411"/>
      <c r="AE73" s="1411"/>
      <c r="AF73" s="360">
        <v>23</v>
      </c>
      <c r="AG73" s="221"/>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2" workbookViewId="0">
      <selection activeCell="K20" sqref="K20:L20"/>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487</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62" t="s">
        <v>487</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464</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19" t="s">
        <v>297</v>
      </c>
      <c r="C1" s="1420"/>
      <c r="D1" s="1420"/>
      <c r="E1" s="1420"/>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21" t="s">
        <v>54</v>
      </c>
      <c r="D3" s="1421"/>
      <c r="E3" s="1421"/>
      <c r="F3" s="1421"/>
      <c r="G3" s="1421"/>
      <c r="H3" s="1421"/>
      <c r="I3" s="1421"/>
      <c r="J3" s="1421"/>
      <c r="K3" s="1421"/>
      <c r="L3" s="1421"/>
      <c r="M3" s="1421"/>
      <c r="N3" s="325"/>
      <c r="O3" s="31"/>
    </row>
    <row r="4" spans="1:15" s="32" customFormat="1" ht="11.25" x14ac:dyDescent="0.2">
      <c r="A4" s="29"/>
      <c r="B4" s="30"/>
      <c r="C4" s="1421"/>
      <c r="D4" s="1421"/>
      <c r="E4" s="1421"/>
      <c r="F4" s="1421"/>
      <c r="G4" s="1421"/>
      <c r="H4" s="1421"/>
      <c r="I4" s="1421"/>
      <c r="J4" s="1421"/>
      <c r="K4" s="1421"/>
      <c r="L4" s="1421"/>
      <c r="M4" s="1421"/>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16" t="s">
        <v>413</v>
      </c>
      <c r="E6" s="1416"/>
      <c r="F6" s="1416"/>
      <c r="G6" s="1416"/>
      <c r="H6" s="1416"/>
      <c r="I6" s="1416"/>
      <c r="J6" s="1416"/>
      <c r="K6" s="1416"/>
      <c r="L6" s="1416"/>
      <c r="M6" s="1416"/>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17" t="s">
        <v>414</v>
      </c>
      <c r="E8" s="1416"/>
      <c r="F8" s="1416"/>
      <c r="G8" s="1416"/>
      <c r="H8" s="1416"/>
      <c r="I8" s="1416"/>
      <c r="J8" s="1416"/>
      <c r="K8" s="1416"/>
      <c r="L8" s="1416"/>
      <c r="M8" s="1416"/>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22" t="s">
        <v>415</v>
      </c>
      <c r="E10" s="1422"/>
      <c r="F10" s="1422"/>
      <c r="G10" s="1422"/>
      <c r="H10" s="1422"/>
      <c r="I10" s="1422"/>
      <c r="J10" s="1422"/>
      <c r="K10" s="1422"/>
      <c r="L10" s="1422"/>
      <c r="M10" s="1422"/>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16" t="s">
        <v>416</v>
      </c>
      <c r="E12" s="1416"/>
      <c r="F12" s="1416"/>
      <c r="G12" s="1416"/>
      <c r="H12" s="1416"/>
      <c r="I12" s="1416"/>
      <c r="J12" s="1416"/>
      <c r="K12" s="1416"/>
      <c r="L12" s="1416"/>
      <c r="M12" s="1416"/>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16" t="s">
        <v>417</v>
      </c>
      <c r="E14" s="1416"/>
      <c r="F14" s="1416"/>
      <c r="G14" s="1416"/>
      <c r="H14" s="1416"/>
      <c r="I14" s="1416"/>
      <c r="J14" s="1416"/>
      <c r="K14" s="1416"/>
      <c r="L14" s="1416"/>
      <c r="M14" s="1416"/>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16" t="s">
        <v>418</v>
      </c>
      <c r="E16" s="1416"/>
      <c r="F16" s="1416"/>
      <c r="G16" s="1416"/>
      <c r="H16" s="1416"/>
      <c r="I16" s="1416"/>
      <c r="J16" s="1416"/>
      <c r="K16" s="1416"/>
      <c r="L16" s="1416"/>
      <c r="M16" s="1416"/>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17" t="s">
        <v>419</v>
      </c>
      <c r="E18" s="1416"/>
      <c r="F18" s="1416"/>
      <c r="G18" s="1416"/>
      <c r="H18" s="1416"/>
      <c r="I18" s="1416"/>
      <c r="J18" s="1416"/>
      <c r="K18" s="1416"/>
      <c r="L18" s="1416"/>
      <c r="M18" s="1416"/>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16" t="s">
        <v>420</v>
      </c>
      <c r="E20" s="1416"/>
      <c r="F20" s="1416"/>
      <c r="G20" s="1416"/>
      <c r="H20" s="1416"/>
      <c r="I20" s="1416"/>
      <c r="J20" s="1416"/>
      <c r="K20" s="1416"/>
      <c r="L20" s="1416"/>
      <c r="M20" s="1416"/>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16" t="s">
        <v>421</v>
      </c>
      <c r="E22" s="1416"/>
      <c r="F22" s="1416"/>
      <c r="G22" s="1416"/>
      <c r="H22" s="1416"/>
      <c r="I22" s="1416"/>
      <c r="J22" s="1416"/>
      <c r="K22" s="1416"/>
      <c r="L22" s="1416"/>
      <c r="M22" s="1416"/>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16" t="s">
        <v>284</v>
      </c>
      <c r="E24" s="1416"/>
      <c r="F24" s="1416"/>
      <c r="G24" s="1416"/>
      <c r="H24" s="1416"/>
      <c r="I24" s="1416"/>
      <c r="J24" s="1416"/>
      <c r="K24" s="1416"/>
      <c r="L24" s="1416"/>
      <c r="M24" s="1416"/>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13" t="s">
        <v>393</v>
      </c>
      <c r="E26" s="1413"/>
      <c r="F26" s="1413"/>
      <c r="G26" s="1413"/>
      <c r="H26" s="1413"/>
      <c r="I26" s="1413"/>
      <c r="J26" s="1413"/>
      <c r="K26" s="1413"/>
      <c r="L26" s="1413"/>
      <c r="M26" s="1413"/>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16" t="s">
        <v>53</v>
      </c>
      <c r="E28" s="1418"/>
      <c r="F28" s="1418"/>
      <c r="G28" s="1418"/>
      <c r="H28" s="1418"/>
      <c r="I28" s="1418"/>
      <c r="J28" s="1418"/>
      <c r="K28" s="1418"/>
      <c r="L28" s="1418"/>
      <c r="M28" s="1418"/>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16" t="s">
        <v>52</v>
      </c>
      <c r="E30" s="1418"/>
      <c r="F30" s="1418"/>
      <c r="G30" s="1418"/>
      <c r="H30" s="1418"/>
      <c r="I30" s="1418"/>
      <c r="J30" s="1418"/>
      <c r="K30" s="1418"/>
      <c r="L30" s="1418"/>
      <c r="M30" s="1418"/>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64">
        <f>+capa!D57</f>
        <v>43312</v>
      </c>
      <c r="M35" s="1014"/>
      <c r="N35" s="325"/>
      <c r="O35" s="31"/>
    </row>
    <row r="36" spans="1:16" s="32" customFormat="1" ht="11.25" x14ac:dyDescent="0.2">
      <c r="A36" s="29"/>
      <c r="B36" s="30"/>
      <c r="C36" s="37"/>
      <c r="D36" s="317" t="s">
        <v>40</v>
      </c>
      <c r="E36" s="38" t="s">
        <v>39</v>
      </c>
      <c r="F36" s="38"/>
      <c r="G36" s="40"/>
      <c r="H36" s="39"/>
      <c r="I36" s="40"/>
      <c r="J36" s="40"/>
      <c r="K36" s="923"/>
      <c r="L36" s="924"/>
      <c r="M36" s="924"/>
      <c r="N36" s="325"/>
      <c r="O36" s="31"/>
    </row>
    <row r="37" spans="1:16" s="32" customFormat="1" ht="12.75" customHeight="1" x14ac:dyDescent="0.2">
      <c r="A37" s="29"/>
      <c r="B37" s="30"/>
      <c r="C37" s="36"/>
      <c r="D37" s="317" t="s">
        <v>41</v>
      </c>
      <c r="E37" s="38" t="s">
        <v>20</v>
      </c>
      <c r="F37" s="38"/>
      <c r="G37" s="38"/>
      <c r="H37" s="39"/>
      <c r="I37" s="38"/>
      <c r="J37" s="40"/>
      <c r="K37" s="1414"/>
      <c r="L37" s="1415"/>
      <c r="M37" s="1415"/>
      <c r="N37" s="325"/>
      <c r="O37" s="31"/>
    </row>
    <row r="38" spans="1:16" s="32" customFormat="1" ht="11.25" x14ac:dyDescent="0.2">
      <c r="A38" s="29"/>
      <c r="B38" s="30"/>
      <c r="C38" s="36"/>
      <c r="D38" s="317" t="s">
        <v>15</v>
      </c>
      <c r="E38" s="38" t="s">
        <v>5</v>
      </c>
      <c r="F38" s="38"/>
      <c r="G38" s="38"/>
      <c r="H38" s="39"/>
      <c r="I38" s="38"/>
      <c r="J38" s="40"/>
      <c r="K38" s="1414"/>
      <c r="L38" s="1415"/>
      <c r="M38" s="1415"/>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11">
        <v>43282</v>
      </c>
      <c r="M40" s="1412"/>
      <c r="N40" s="361">
        <v>3</v>
      </c>
      <c r="O40" s="168"/>
      <c r="P40" s="168"/>
    </row>
    <row r="48" spans="1:16" x14ac:dyDescent="0.2">
      <c r="C48" s="778"/>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220" customWidth="1"/>
    <col min="2" max="2" width="2.5703125" style="1220" customWidth="1"/>
    <col min="3" max="3" width="1" style="1220" customWidth="1"/>
    <col min="4" max="4" width="21.85546875" style="1220" customWidth="1"/>
    <col min="5" max="5" width="9.28515625" style="1220" customWidth="1"/>
    <col min="6" max="6" width="5.42578125" style="1220" customWidth="1"/>
    <col min="7" max="7" width="9.28515625" style="1220" customWidth="1"/>
    <col min="8" max="8" width="5.42578125" style="1220" customWidth="1"/>
    <col min="9" max="9" width="9.28515625" style="1220" customWidth="1"/>
    <col min="10" max="10" width="5.42578125" style="1220" customWidth="1"/>
    <col min="11" max="11" width="9.28515625" style="1220" customWidth="1"/>
    <col min="12" max="12" width="5.42578125" style="1220" customWidth="1"/>
    <col min="13" max="13" width="9.28515625" style="1220" customWidth="1"/>
    <col min="14" max="14" width="5.42578125" style="1220" customWidth="1"/>
    <col min="15" max="15" width="2.5703125" style="1220" customWidth="1"/>
    <col min="16" max="16" width="1" style="1220" customWidth="1"/>
    <col min="17" max="16384" width="9.140625" style="1220"/>
  </cols>
  <sheetData>
    <row r="1" spans="1:16" ht="13.5" customHeight="1" x14ac:dyDescent="0.2">
      <c r="A1" s="1215"/>
      <c r="B1" s="1216"/>
      <c r="C1" s="1216"/>
      <c r="D1" s="1217"/>
      <c r="E1" s="1216"/>
      <c r="F1" s="1216"/>
      <c r="G1" s="1216"/>
      <c r="H1" s="1216"/>
      <c r="I1" s="1436" t="s">
        <v>376</v>
      </c>
      <c r="J1" s="1436"/>
      <c r="K1" s="1436"/>
      <c r="L1" s="1436"/>
      <c r="M1" s="1436"/>
      <c r="N1" s="1436"/>
      <c r="O1" s="1218"/>
      <c r="P1" s="1219"/>
    </row>
    <row r="2" spans="1:16" ht="6" customHeight="1" x14ac:dyDescent="0.2">
      <c r="A2" s="1219"/>
      <c r="B2" s="1221"/>
      <c r="C2" s="1222"/>
      <c r="D2" s="1222"/>
      <c r="E2" s="1222"/>
      <c r="F2" s="1222"/>
      <c r="G2" s="1222"/>
      <c r="H2" s="1222"/>
      <c r="I2" s="1222"/>
      <c r="J2" s="1222"/>
      <c r="K2" s="1222"/>
      <c r="L2" s="1222"/>
      <c r="M2" s="1222"/>
      <c r="N2" s="1222"/>
      <c r="O2" s="1215"/>
      <c r="P2" s="1219"/>
    </row>
    <row r="3" spans="1:16" ht="13.5" customHeight="1" thickBot="1" x14ac:dyDescent="0.25">
      <c r="A3" s="1219"/>
      <c r="B3" s="1223"/>
      <c r="C3" s="1224"/>
      <c r="D3" s="1215"/>
      <c r="E3" s="1215"/>
      <c r="F3" s="1215"/>
      <c r="G3" s="1225"/>
      <c r="H3" s="1215"/>
      <c r="I3" s="1215"/>
      <c r="J3" s="1215"/>
      <c r="K3" s="1215"/>
      <c r="L3" s="1215"/>
      <c r="M3" s="1430" t="s">
        <v>73</v>
      </c>
      <c r="N3" s="1430"/>
      <c r="O3" s="1215"/>
      <c r="P3" s="1219"/>
    </row>
    <row r="4" spans="1:16" s="1231" customFormat="1" ht="13.5" customHeight="1" thickBot="1" x14ac:dyDescent="0.25">
      <c r="A4" s="1226"/>
      <c r="B4" s="1227"/>
      <c r="C4" s="1228" t="s">
        <v>177</v>
      </c>
      <c r="D4" s="1229"/>
      <c r="E4" s="1229"/>
      <c r="F4" s="1229"/>
      <c r="G4" s="1229"/>
      <c r="H4" s="1229"/>
      <c r="I4" s="1229"/>
      <c r="J4" s="1229"/>
      <c r="K4" s="1229"/>
      <c r="L4" s="1229"/>
      <c r="M4" s="1229"/>
      <c r="N4" s="1230"/>
      <c r="O4" s="1215"/>
      <c r="P4" s="1226"/>
    </row>
    <row r="5" spans="1:16" ht="3.75" customHeight="1" x14ac:dyDescent="0.2">
      <c r="A5" s="1219"/>
      <c r="B5" s="1232"/>
      <c r="C5" s="1437" t="s">
        <v>155</v>
      </c>
      <c r="D5" s="1438"/>
      <c r="E5" s="1233"/>
      <c r="F5" s="1233"/>
      <c r="G5" s="1233"/>
      <c r="H5" s="1233"/>
      <c r="I5" s="1233"/>
      <c r="J5" s="1233"/>
      <c r="K5" s="1224"/>
      <c r="L5" s="1233"/>
      <c r="M5" s="1233"/>
      <c r="N5" s="1233"/>
      <c r="O5" s="1215"/>
      <c r="P5" s="1219"/>
    </row>
    <row r="6" spans="1:16" ht="13.5" customHeight="1" x14ac:dyDescent="0.2">
      <c r="A6" s="1219"/>
      <c r="B6" s="1232"/>
      <c r="C6" s="1438"/>
      <c r="D6" s="1438"/>
      <c r="E6" s="1234" t="s">
        <v>34</v>
      </c>
      <c r="F6" s="1235" t="s">
        <v>34</v>
      </c>
      <c r="G6" s="1234" t="s">
        <v>34</v>
      </c>
      <c r="H6" s="1235">
        <v>2017</v>
      </c>
      <c r="I6" s="1236"/>
      <c r="J6" s="1235" t="s">
        <v>34</v>
      </c>
      <c r="K6" s="1237" t="s">
        <v>34</v>
      </c>
      <c r="L6" s="1238" t="s">
        <v>34</v>
      </c>
      <c r="M6" s="1238">
        <v>2018</v>
      </c>
      <c r="N6" s="1239"/>
      <c r="O6" s="1215"/>
      <c r="P6" s="1219"/>
    </row>
    <row r="7" spans="1:16" x14ac:dyDescent="0.2">
      <c r="A7" s="1219"/>
      <c r="B7" s="1232"/>
      <c r="C7" s="1240"/>
      <c r="D7" s="1240"/>
      <c r="E7" s="1426" t="s">
        <v>624</v>
      </c>
      <c r="F7" s="1426"/>
      <c r="G7" s="1426" t="s">
        <v>625</v>
      </c>
      <c r="H7" s="1426"/>
      <c r="I7" s="1426" t="s">
        <v>626</v>
      </c>
      <c r="J7" s="1426"/>
      <c r="K7" s="1426" t="s">
        <v>627</v>
      </c>
      <c r="L7" s="1426"/>
      <c r="M7" s="1426" t="s">
        <v>624</v>
      </c>
      <c r="N7" s="1426"/>
      <c r="O7" s="1215"/>
      <c r="P7" s="1219"/>
    </row>
    <row r="8" spans="1:16" s="1243" customFormat="1" ht="18" customHeight="1" x14ac:dyDescent="0.2">
      <c r="A8" s="1241"/>
      <c r="B8" s="1242"/>
      <c r="C8" s="1423" t="s">
        <v>2</v>
      </c>
      <c r="D8" s="1423"/>
      <c r="E8" s="1434">
        <v>10294.1</v>
      </c>
      <c r="F8" s="1434"/>
      <c r="G8" s="1434">
        <v>10286.4</v>
      </c>
      <c r="H8" s="1434"/>
      <c r="I8" s="1434">
        <v>10281.6</v>
      </c>
      <c r="J8" s="1434"/>
      <c r="K8" s="1434">
        <v>10278.1</v>
      </c>
      <c r="L8" s="1434"/>
      <c r="M8" s="1435">
        <v>10270.799999999999</v>
      </c>
      <c r="N8" s="1435"/>
      <c r="O8" s="1215"/>
      <c r="P8" s="1241"/>
    </row>
    <row r="9" spans="1:16" ht="14.25" customHeight="1" x14ac:dyDescent="0.2">
      <c r="A9" s="1219"/>
      <c r="B9" s="1223"/>
      <c r="C9" s="754" t="s">
        <v>72</v>
      </c>
      <c r="D9" s="1244"/>
      <c r="E9" s="1428">
        <v>4870.5</v>
      </c>
      <c r="F9" s="1428"/>
      <c r="G9" s="1428">
        <v>4865.5</v>
      </c>
      <c r="H9" s="1428"/>
      <c r="I9" s="1428">
        <v>4862.2</v>
      </c>
      <c r="J9" s="1428"/>
      <c r="K9" s="1428">
        <v>4859.5</v>
      </c>
      <c r="L9" s="1428"/>
      <c r="M9" s="1431">
        <v>4857.3</v>
      </c>
      <c r="N9" s="1431"/>
      <c r="O9" s="1245"/>
      <c r="P9" s="1219"/>
    </row>
    <row r="10" spans="1:16" ht="14.25" customHeight="1" x14ac:dyDescent="0.2">
      <c r="A10" s="1219"/>
      <c r="B10" s="1223"/>
      <c r="C10" s="754" t="s">
        <v>71</v>
      </c>
      <c r="D10" s="1244"/>
      <c r="E10" s="1428">
        <v>5423.6</v>
      </c>
      <c r="F10" s="1428"/>
      <c r="G10" s="1428">
        <v>5420.9</v>
      </c>
      <c r="H10" s="1428"/>
      <c r="I10" s="1428">
        <v>5419.4</v>
      </c>
      <c r="J10" s="1428"/>
      <c r="K10" s="1428">
        <v>5418.7</v>
      </c>
      <c r="L10" s="1428"/>
      <c r="M10" s="1431">
        <v>5413.5</v>
      </c>
      <c r="N10" s="1431"/>
      <c r="O10" s="1245"/>
      <c r="P10" s="1219"/>
    </row>
    <row r="11" spans="1:16" ht="18.75" customHeight="1" x14ac:dyDescent="0.2">
      <c r="A11" s="1219"/>
      <c r="B11" s="1223"/>
      <c r="C11" s="754" t="s">
        <v>176</v>
      </c>
      <c r="D11" s="1246"/>
      <c r="E11" s="1428">
        <v>1438.8</v>
      </c>
      <c r="F11" s="1428"/>
      <c r="G11" s="1428">
        <v>1433.5</v>
      </c>
      <c r="H11" s="1428"/>
      <c r="I11" s="1428">
        <v>1429.1</v>
      </c>
      <c r="J11" s="1428"/>
      <c r="K11" s="1428">
        <v>1426.2</v>
      </c>
      <c r="L11" s="1428"/>
      <c r="M11" s="1431">
        <v>1419.6</v>
      </c>
      <c r="N11" s="1431"/>
      <c r="O11" s="1245"/>
      <c r="P11" s="1219"/>
    </row>
    <row r="12" spans="1:16" ht="13.5" customHeight="1" x14ac:dyDescent="0.2">
      <c r="A12" s="1219"/>
      <c r="B12" s="1223"/>
      <c r="C12" s="754" t="s">
        <v>156</v>
      </c>
      <c r="D12" s="1244"/>
      <c r="E12" s="1428">
        <v>1094.5</v>
      </c>
      <c r="F12" s="1428"/>
      <c r="G12" s="1428">
        <v>1093.3</v>
      </c>
      <c r="H12" s="1428"/>
      <c r="I12" s="1428">
        <v>1091.8</v>
      </c>
      <c r="J12" s="1428"/>
      <c r="K12" s="1428">
        <v>1090.2</v>
      </c>
      <c r="L12" s="1428"/>
      <c r="M12" s="1431">
        <v>1089.7</v>
      </c>
      <c r="N12" s="1431"/>
      <c r="O12" s="1245"/>
      <c r="P12" s="1219"/>
    </row>
    <row r="13" spans="1:16" ht="13.5" customHeight="1" x14ac:dyDescent="0.2">
      <c r="A13" s="1219"/>
      <c r="B13" s="1223"/>
      <c r="C13" s="754" t="s">
        <v>157</v>
      </c>
      <c r="D13" s="1244"/>
      <c r="E13" s="1428">
        <v>2696.9</v>
      </c>
      <c r="F13" s="1428"/>
      <c r="G13" s="1428">
        <v>2682.3</v>
      </c>
      <c r="H13" s="1428"/>
      <c r="I13" s="1428">
        <v>2667.1</v>
      </c>
      <c r="J13" s="1428"/>
      <c r="K13" s="1428">
        <v>2652.3</v>
      </c>
      <c r="L13" s="1428"/>
      <c r="M13" s="1431">
        <v>2642</v>
      </c>
      <c r="N13" s="1431"/>
      <c r="O13" s="1245"/>
      <c r="P13" s="1219"/>
    </row>
    <row r="14" spans="1:16" ht="13.5" customHeight="1" x14ac:dyDescent="0.2">
      <c r="A14" s="1219"/>
      <c r="B14" s="1223"/>
      <c r="C14" s="754" t="s">
        <v>158</v>
      </c>
      <c r="D14" s="1244"/>
      <c r="E14" s="1428">
        <v>5063.8</v>
      </c>
      <c r="F14" s="1428"/>
      <c r="G14" s="1428">
        <v>5077.3999999999996</v>
      </c>
      <c r="H14" s="1428"/>
      <c r="I14" s="1428">
        <v>5093.6000000000004</v>
      </c>
      <c r="J14" s="1428"/>
      <c r="K14" s="1428">
        <v>5109.3999999999996</v>
      </c>
      <c r="L14" s="1428"/>
      <c r="M14" s="1431">
        <v>5119.6000000000004</v>
      </c>
      <c r="N14" s="1431"/>
      <c r="O14" s="1245"/>
      <c r="P14" s="1219"/>
    </row>
    <row r="15" spans="1:16" s="1243" customFormat="1" ht="18" customHeight="1" x14ac:dyDescent="0.2">
      <c r="A15" s="1241"/>
      <c r="B15" s="1242"/>
      <c r="C15" s="1423" t="s">
        <v>175</v>
      </c>
      <c r="D15" s="1423"/>
      <c r="E15" s="1434">
        <v>5182</v>
      </c>
      <c r="F15" s="1434"/>
      <c r="G15" s="1434">
        <v>5221.8</v>
      </c>
      <c r="H15" s="1434"/>
      <c r="I15" s="1434">
        <v>5247</v>
      </c>
      <c r="J15" s="1434"/>
      <c r="K15" s="1434">
        <v>5226.8999999999996</v>
      </c>
      <c r="L15" s="1434"/>
      <c r="M15" s="1435">
        <v>5216.8</v>
      </c>
      <c r="N15" s="1435"/>
      <c r="O15" s="1247"/>
      <c r="P15" s="1241"/>
    </row>
    <row r="16" spans="1:16" ht="13.5" customHeight="1" x14ac:dyDescent="0.2">
      <c r="A16" s="1219"/>
      <c r="B16" s="1223"/>
      <c r="C16" s="754" t="s">
        <v>72</v>
      </c>
      <c r="D16" s="1244"/>
      <c r="E16" s="1428">
        <v>2647.7</v>
      </c>
      <c r="F16" s="1428"/>
      <c r="G16" s="1428">
        <v>2668.1</v>
      </c>
      <c r="H16" s="1428"/>
      <c r="I16" s="1428">
        <v>2678.9</v>
      </c>
      <c r="J16" s="1428"/>
      <c r="K16" s="1428">
        <v>2671.3</v>
      </c>
      <c r="L16" s="1428"/>
      <c r="M16" s="1431">
        <v>2660.7</v>
      </c>
      <c r="N16" s="1431"/>
      <c r="O16" s="1245"/>
      <c r="P16" s="1219"/>
    </row>
    <row r="17" spans="1:16" ht="13.5" customHeight="1" x14ac:dyDescent="0.2">
      <c r="A17" s="1219"/>
      <c r="B17" s="1223"/>
      <c r="C17" s="754" t="s">
        <v>71</v>
      </c>
      <c r="D17" s="1244"/>
      <c r="E17" s="1428">
        <v>2534.3000000000002</v>
      </c>
      <c r="F17" s="1428"/>
      <c r="G17" s="1428">
        <v>2553.6999999999998</v>
      </c>
      <c r="H17" s="1428"/>
      <c r="I17" s="1428">
        <v>2568.1</v>
      </c>
      <c r="J17" s="1428"/>
      <c r="K17" s="1428">
        <v>2555.6</v>
      </c>
      <c r="L17" s="1428"/>
      <c r="M17" s="1431">
        <v>2556.1</v>
      </c>
      <c r="N17" s="1431"/>
      <c r="O17" s="1245"/>
      <c r="P17" s="1219"/>
    </row>
    <row r="18" spans="1:16" ht="18.75" customHeight="1" x14ac:dyDescent="0.2">
      <c r="A18" s="1219"/>
      <c r="B18" s="1223"/>
      <c r="C18" s="754" t="s">
        <v>156</v>
      </c>
      <c r="D18" s="1244"/>
      <c r="E18" s="1428">
        <v>365.6</v>
      </c>
      <c r="F18" s="1428"/>
      <c r="G18" s="1428">
        <v>356.2</v>
      </c>
      <c r="H18" s="1428"/>
      <c r="I18" s="1428">
        <v>384.3</v>
      </c>
      <c r="J18" s="1428"/>
      <c r="K18" s="1428">
        <v>378.9</v>
      </c>
      <c r="L18" s="1428"/>
      <c r="M18" s="1431">
        <v>362.5</v>
      </c>
      <c r="N18" s="1431"/>
      <c r="O18" s="1245"/>
      <c r="P18" s="1219"/>
    </row>
    <row r="19" spans="1:16" ht="13.5" customHeight="1" x14ac:dyDescent="0.2">
      <c r="A19" s="1219"/>
      <c r="B19" s="1223"/>
      <c r="C19" s="754" t="s">
        <v>157</v>
      </c>
      <c r="D19" s="1244"/>
      <c r="E19" s="1428">
        <v>2453.4</v>
      </c>
      <c r="F19" s="1428"/>
      <c r="G19" s="1428">
        <v>2451.1999999999998</v>
      </c>
      <c r="H19" s="1428"/>
      <c r="I19" s="1428">
        <v>2435.6999999999998</v>
      </c>
      <c r="J19" s="1428"/>
      <c r="K19" s="1428">
        <v>2423.3000000000002</v>
      </c>
      <c r="L19" s="1428"/>
      <c r="M19" s="1431">
        <v>2419.6</v>
      </c>
      <c r="N19" s="1431"/>
      <c r="O19" s="1245"/>
      <c r="P19" s="1219"/>
    </row>
    <row r="20" spans="1:16" ht="13.5" customHeight="1" x14ac:dyDescent="0.2">
      <c r="A20" s="1219"/>
      <c r="B20" s="1223"/>
      <c r="C20" s="754" t="s">
        <v>158</v>
      </c>
      <c r="D20" s="1244"/>
      <c r="E20" s="1428">
        <v>2363</v>
      </c>
      <c r="F20" s="1428"/>
      <c r="G20" s="1428">
        <v>2414.3000000000002</v>
      </c>
      <c r="H20" s="1428"/>
      <c r="I20" s="1428">
        <v>2426.9</v>
      </c>
      <c r="J20" s="1428"/>
      <c r="K20" s="1428">
        <v>2424.8000000000002</v>
      </c>
      <c r="L20" s="1428"/>
      <c r="M20" s="1431">
        <v>2434.6999999999998</v>
      </c>
      <c r="N20" s="1431"/>
      <c r="O20" s="1245"/>
      <c r="P20" s="1219"/>
    </row>
    <row r="21" spans="1:16" s="1251" customFormat="1" ht="18" customHeight="1" x14ac:dyDescent="0.2">
      <c r="A21" s="1248"/>
      <c r="B21" s="1249"/>
      <c r="C21" s="1423" t="s">
        <v>525</v>
      </c>
      <c r="D21" s="1423"/>
      <c r="E21" s="1433">
        <v>58.5</v>
      </c>
      <c r="F21" s="1433"/>
      <c r="G21" s="1433">
        <v>59</v>
      </c>
      <c r="H21" s="1433"/>
      <c r="I21" s="1433">
        <v>59.3</v>
      </c>
      <c r="J21" s="1433"/>
      <c r="K21" s="1433">
        <v>59</v>
      </c>
      <c r="L21" s="1433"/>
      <c r="M21" s="1432">
        <v>58.9</v>
      </c>
      <c r="N21" s="1432"/>
      <c r="O21" s="1250"/>
      <c r="P21" s="1248"/>
    </row>
    <row r="22" spans="1:16" ht="13.5" customHeight="1" x14ac:dyDescent="0.2">
      <c r="A22" s="1219"/>
      <c r="B22" s="1223"/>
      <c r="C22" s="754" t="s">
        <v>72</v>
      </c>
      <c r="D22" s="1244"/>
      <c r="E22" s="1428">
        <v>64</v>
      </c>
      <c r="F22" s="1428"/>
      <c r="G22" s="1428">
        <v>64.599999999999994</v>
      </c>
      <c r="H22" s="1428"/>
      <c r="I22" s="1428">
        <v>64.900000000000006</v>
      </c>
      <c r="J22" s="1428"/>
      <c r="K22" s="1428">
        <v>64.7</v>
      </c>
      <c r="L22" s="1428"/>
      <c r="M22" s="1431">
        <v>64.400000000000006</v>
      </c>
      <c r="N22" s="1431"/>
      <c r="O22" s="1245"/>
      <c r="P22" s="1219"/>
    </row>
    <row r="23" spans="1:16" ht="13.5" customHeight="1" x14ac:dyDescent="0.2">
      <c r="A23" s="1219"/>
      <c r="B23" s="1223"/>
      <c r="C23" s="754" t="s">
        <v>71</v>
      </c>
      <c r="D23" s="1244"/>
      <c r="E23" s="1428">
        <v>53.7</v>
      </c>
      <c r="F23" s="1428"/>
      <c r="G23" s="1428">
        <v>54.1</v>
      </c>
      <c r="H23" s="1428"/>
      <c r="I23" s="1428">
        <v>54.4</v>
      </c>
      <c r="J23" s="1428"/>
      <c r="K23" s="1428">
        <v>54.1</v>
      </c>
      <c r="L23" s="1428"/>
      <c r="M23" s="1431">
        <v>54.2</v>
      </c>
      <c r="N23" s="1431"/>
      <c r="O23" s="1245"/>
      <c r="P23" s="1219"/>
    </row>
    <row r="24" spans="1:16" ht="18.75" customHeight="1" x14ac:dyDescent="0.2">
      <c r="A24" s="1219"/>
      <c r="B24" s="1223"/>
      <c r="C24" s="754" t="s">
        <v>171</v>
      </c>
      <c r="D24" s="1244"/>
      <c r="E24" s="1428">
        <v>74.099999999999994</v>
      </c>
      <c r="F24" s="1428"/>
      <c r="G24" s="1428">
        <v>74.400000000000006</v>
      </c>
      <c r="H24" s="1428"/>
      <c r="I24" s="1428">
        <v>75.099999999999994</v>
      </c>
      <c r="J24" s="1428"/>
      <c r="K24" s="1428">
        <v>75.099999999999994</v>
      </c>
      <c r="L24" s="1428"/>
      <c r="M24" s="1431">
        <v>75</v>
      </c>
      <c r="N24" s="1431"/>
      <c r="O24" s="1245"/>
      <c r="P24" s="1219"/>
    </row>
    <row r="25" spans="1:16" ht="13.5" customHeight="1" x14ac:dyDescent="0.2">
      <c r="A25" s="1219"/>
      <c r="B25" s="1223"/>
      <c r="C25" s="754" t="s">
        <v>156</v>
      </c>
      <c r="D25" s="1244"/>
      <c r="E25" s="1428">
        <v>33.4</v>
      </c>
      <c r="F25" s="1428"/>
      <c r="G25" s="1428">
        <v>32.6</v>
      </c>
      <c r="H25" s="1428"/>
      <c r="I25" s="1428">
        <v>35.200000000000003</v>
      </c>
      <c r="J25" s="1428"/>
      <c r="K25" s="1428">
        <v>34.799999999999997</v>
      </c>
      <c r="L25" s="1428"/>
      <c r="M25" s="1431">
        <v>33.299999999999997</v>
      </c>
      <c r="N25" s="1431"/>
      <c r="O25" s="1245"/>
      <c r="P25" s="1219"/>
    </row>
    <row r="26" spans="1:16" ht="13.5" customHeight="1" x14ac:dyDescent="0.2">
      <c r="A26" s="1219"/>
      <c r="B26" s="1223"/>
      <c r="C26" s="754" t="s">
        <v>157</v>
      </c>
      <c r="D26" s="1215"/>
      <c r="E26" s="1427">
        <v>91</v>
      </c>
      <c r="F26" s="1427"/>
      <c r="G26" s="1427">
        <v>91.4</v>
      </c>
      <c r="H26" s="1427"/>
      <c r="I26" s="1427">
        <v>91.3</v>
      </c>
      <c r="J26" s="1427"/>
      <c r="K26" s="1428">
        <v>91.4</v>
      </c>
      <c r="L26" s="1428"/>
      <c r="M26" s="1429">
        <v>91.6</v>
      </c>
      <c r="N26" s="1429"/>
      <c r="O26" s="1245"/>
      <c r="P26" s="1219"/>
    </row>
    <row r="27" spans="1:16" ht="13.5" customHeight="1" x14ac:dyDescent="0.2">
      <c r="A27" s="1219"/>
      <c r="B27" s="1223"/>
      <c r="C27" s="754" t="s">
        <v>158</v>
      </c>
      <c r="D27" s="1215"/>
      <c r="E27" s="1427">
        <v>46.7</v>
      </c>
      <c r="F27" s="1427"/>
      <c r="G27" s="1427">
        <v>47.6</v>
      </c>
      <c r="H27" s="1427"/>
      <c r="I27" s="1427">
        <v>47.6</v>
      </c>
      <c r="J27" s="1427"/>
      <c r="K27" s="1428">
        <v>47.5</v>
      </c>
      <c r="L27" s="1428"/>
      <c r="M27" s="1429">
        <v>47.6</v>
      </c>
      <c r="N27" s="1429"/>
      <c r="O27" s="1245"/>
      <c r="P27" s="1219"/>
    </row>
    <row r="28" spans="1:16" ht="13.5" customHeight="1" x14ac:dyDescent="0.2">
      <c r="A28" s="1219"/>
      <c r="B28" s="1223"/>
      <c r="C28" s="755" t="s">
        <v>174</v>
      </c>
      <c r="D28" s="1215"/>
      <c r="E28" s="756"/>
      <c r="F28" s="756"/>
      <c r="G28" s="756"/>
      <c r="H28" s="756"/>
      <c r="I28" s="756"/>
      <c r="J28" s="756"/>
      <c r="K28" s="756"/>
      <c r="L28" s="756"/>
      <c r="M28" s="756"/>
      <c r="N28" s="756"/>
      <c r="O28" s="1245"/>
      <c r="P28" s="1219"/>
    </row>
    <row r="29" spans="1:16" ht="15.75" customHeight="1" thickBot="1" x14ac:dyDescent="0.25">
      <c r="A29" s="1219"/>
      <c r="B29" s="1223"/>
      <c r="C29" s="1252"/>
      <c r="D29" s="1245"/>
      <c r="E29" s="1245"/>
      <c r="F29" s="1245"/>
      <c r="G29" s="1245"/>
      <c r="H29" s="1245"/>
      <c r="I29" s="1245"/>
      <c r="J29" s="1245"/>
      <c r="K29" s="1245"/>
      <c r="L29" s="1245"/>
      <c r="M29" s="1430"/>
      <c r="N29" s="1430"/>
      <c r="O29" s="1245"/>
      <c r="P29" s="1219"/>
    </row>
    <row r="30" spans="1:16" s="1231" customFormat="1" ht="13.5" customHeight="1" thickBot="1" x14ac:dyDescent="0.25">
      <c r="A30" s="1226"/>
      <c r="B30" s="1227"/>
      <c r="C30" s="1228" t="s">
        <v>526</v>
      </c>
      <c r="D30" s="1229"/>
      <c r="E30" s="1229"/>
      <c r="F30" s="1229"/>
      <c r="G30" s="1229"/>
      <c r="H30" s="1229"/>
      <c r="I30" s="1229"/>
      <c r="J30" s="1229"/>
      <c r="K30" s="1229"/>
      <c r="L30" s="1229"/>
      <c r="M30" s="1229"/>
      <c r="N30" s="1230"/>
      <c r="O30" s="1245"/>
      <c r="P30" s="1226"/>
    </row>
    <row r="31" spans="1:16" s="1231" customFormat="1" ht="3.75" customHeight="1" x14ac:dyDescent="0.2">
      <c r="A31" s="1226"/>
      <c r="B31" s="1227"/>
      <c r="C31" s="1425" t="s">
        <v>159</v>
      </c>
      <c r="D31" s="1425"/>
      <c r="E31" s="1253"/>
      <c r="F31" s="1253"/>
      <c r="G31" s="1253"/>
      <c r="H31" s="1253"/>
      <c r="I31" s="1253"/>
      <c r="J31" s="1253"/>
      <c r="K31" s="1253"/>
      <c r="L31" s="1253"/>
      <c r="M31" s="1253"/>
      <c r="N31" s="1253"/>
      <c r="O31" s="1245"/>
      <c r="P31" s="1226"/>
    </row>
    <row r="32" spans="1:16" ht="13.5" customHeight="1" x14ac:dyDescent="0.2">
      <c r="A32" s="1219"/>
      <c r="B32" s="1223"/>
      <c r="C32" s="1425"/>
      <c r="D32" s="1425"/>
      <c r="E32" s="1234" t="s">
        <v>34</v>
      </c>
      <c r="F32" s="1235" t="s">
        <v>34</v>
      </c>
      <c r="G32" s="1234" t="s">
        <v>34</v>
      </c>
      <c r="H32" s="1235">
        <v>2017</v>
      </c>
      <c r="I32" s="1236"/>
      <c r="J32" s="1235" t="s">
        <v>34</v>
      </c>
      <c r="K32" s="1237" t="s">
        <v>34</v>
      </c>
      <c r="L32" s="1238" t="s">
        <v>34</v>
      </c>
      <c r="M32" s="1238">
        <v>2018</v>
      </c>
      <c r="N32" s="1239"/>
      <c r="O32" s="1245"/>
      <c r="P32" s="1219"/>
    </row>
    <row r="33" spans="1:16" x14ac:dyDescent="0.2">
      <c r="A33" s="1219"/>
      <c r="B33" s="1223"/>
      <c r="C33" s="1240"/>
      <c r="D33" s="1240"/>
      <c r="E33" s="1426" t="str">
        <f>+E7</f>
        <v>1.º trimestre</v>
      </c>
      <c r="F33" s="1426"/>
      <c r="G33" s="1426" t="str">
        <f>+G7</f>
        <v>2.º trimestre</v>
      </c>
      <c r="H33" s="1426"/>
      <c r="I33" s="1426" t="str">
        <f>+I7</f>
        <v>3.º trimestre</v>
      </c>
      <c r="J33" s="1426"/>
      <c r="K33" s="1426" t="str">
        <f>+K7</f>
        <v>4.º trimestre</v>
      </c>
      <c r="L33" s="1426"/>
      <c r="M33" s="1426" t="str">
        <f>+M7</f>
        <v>1.º trimestre</v>
      </c>
      <c r="N33" s="1426"/>
      <c r="O33" s="1245"/>
      <c r="P33" s="1219"/>
    </row>
    <row r="34" spans="1:16" x14ac:dyDescent="0.2">
      <c r="A34" s="1219"/>
      <c r="B34" s="1223"/>
      <c r="C34" s="1240"/>
      <c r="D34" s="1240"/>
      <c r="E34" s="765" t="s">
        <v>160</v>
      </c>
      <c r="F34" s="765" t="s">
        <v>106</v>
      </c>
      <c r="G34" s="765" t="s">
        <v>160</v>
      </c>
      <c r="H34" s="765" t="s">
        <v>106</v>
      </c>
      <c r="I34" s="766" t="s">
        <v>160</v>
      </c>
      <c r="J34" s="766" t="s">
        <v>106</v>
      </c>
      <c r="K34" s="766" t="s">
        <v>160</v>
      </c>
      <c r="L34" s="766" t="s">
        <v>106</v>
      </c>
      <c r="M34" s="766" t="s">
        <v>160</v>
      </c>
      <c r="N34" s="766" t="s">
        <v>106</v>
      </c>
      <c r="O34" s="1245"/>
      <c r="P34" s="1219"/>
    </row>
    <row r="35" spans="1:16" ht="15" customHeight="1" x14ac:dyDescent="0.2">
      <c r="A35" s="1219"/>
      <c r="B35" s="1223"/>
      <c r="C35" s="1423" t="s">
        <v>2</v>
      </c>
      <c r="D35" s="1423"/>
      <c r="E35" s="1254">
        <v>10294.1</v>
      </c>
      <c r="F35" s="1254">
        <f>+E35/E35*100</f>
        <v>100</v>
      </c>
      <c r="G35" s="1255">
        <v>10286.4</v>
      </c>
      <c r="H35" s="1254">
        <f>+G35/G35*100</f>
        <v>100</v>
      </c>
      <c r="I35" s="1255">
        <v>10281.6</v>
      </c>
      <c r="J35" s="1254">
        <f>+I35/I35*100</f>
        <v>100</v>
      </c>
      <c r="K35" s="1255">
        <v>10278.1</v>
      </c>
      <c r="L35" s="1254">
        <f>+K35/K35*100</f>
        <v>100</v>
      </c>
      <c r="M35" s="1255">
        <v>10270.799999999999</v>
      </c>
      <c r="N35" s="1255">
        <f>+M35/M35*100</f>
        <v>100</v>
      </c>
      <c r="O35" s="1245"/>
      <c r="P35" s="1219"/>
    </row>
    <row r="36" spans="1:16" ht="13.5" customHeight="1" x14ac:dyDescent="0.2">
      <c r="A36" s="1219"/>
      <c r="B36" s="1223"/>
      <c r="C36" s="757"/>
      <c r="D36" s="757" t="s">
        <v>176</v>
      </c>
      <c r="E36" s="1256">
        <v>1438.8</v>
      </c>
      <c r="F36" s="1256">
        <f>+E36/E$35*100</f>
        <v>13.976938246179849</v>
      </c>
      <c r="G36" s="1257">
        <v>1433.5</v>
      </c>
      <c r="H36" s="1256">
        <f>+G36/G$35*100</f>
        <v>13.935876497122415</v>
      </c>
      <c r="I36" s="1257">
        <v>1429.1</v>
      </c>
      <c r="J36" s="1256">
        <f>+I36/I$35*100</f>
        <v>13.899587612822906</v>
      </c>
      <c r="K36" s="1257">
        <v>1426.2</v>
      </c>
      <c r="L36" s="1256">
        <f>+K36/K$35*100</f>
        <v>13.876105505881437</v>
      </c>
      <c r="M36" s="1257">
        <v>1419.6</v>
      </c>
      <c r="N36" s="1257">
        <f>+M36/M$35*100</f>
        <v>13.821708143474707</v>
      </c>
      <c r="O36" s="1245"/>
      <c r="P36" s="1219"/>
    </row>
    <row r="37" spans="1:16" ht="13.5" customHeight="1" x14ac:dyDescent="0.2">
      <c r="A37" s="1219"/>
      <c r="B37" s="1223"/>
      <c r="C37" s="757"/>
      <c r="D37" s="757" t="s">
        <v>527</v>
      </c>
      <c r="E37" s="1256">
        <v>2178.6999999999998</v>
      </c>
      <c r="F37" s="1256">
        <f>+E37/E$35*100</f>
        <v>21.164550567800973</v>
      </c>
      <c r="G37" s="1257">
        <v>2187.8000000000002</v>
      </c>
      <c r="H37" s="1256">
        <f>+G37/G$35*100</f>
        <v>21.268859853787529</v>
      </c>
      <c r="I37" s="1257">
        <v>2199.3000000000002</v>
      </c>
      <c r="J37" s="1256">
        <f>+I37/I$35*100</f>
        <v>21.390639589169002</v>
      </c>
      <c r="K37" s="1257">
        <v>2210.3000000000002</v>
      </c>
      <c r="L37" s="1256">
        <f>+K37/K$35*100</f>
        <v>21.504947412459501</v>
      </c>
      <c r="M37" s="1257">
        <v>2214.9</v>
      </c>
      <c r="N37" s="1257">
        <f>+M37/M$35*100</f>
        <v>21.565019277953034</v>
      </c>
      <c r="O37" s="1245"/>
      <c r="P37" s="1219"/>
    </row>
    <row r="38" spans="1:16" s="1261" customFormat="1" ht="15" customHeight="1" x14ac:dyDescent="0.2">
      <c r="A38" s="1258"/>
      <c r="B38" s="1259"/>
      <c r="C38" s="757" t="s">
        <v>187</v>
      </c>
      <c r="D38" s="757"/>
      <c r="E38" s="1256">
        <v>3575</v>
      </c>
      <c r="F38" s="1256">
        <f>+E38/E$35*100</f>
        <v>34.728630963367365</v>
      </c>
      <c r="G38" s="1257">
        <v>3570.2</v>
      </c>
      <c r="H38" s="1256">
        <f>+G38/G$35*100</f>
        <v>34.707963913516878</v>
      </c>
      <c r="I38" s="1257">
        <v>3566</v>
      </c>
      <c r="J38" s="1256">
        <f>+I38/I$35*100</f>
        <v>34.683317771553064</v>
      </c>
      <c r="K38" s="1257">
        <v>3561.3</v>
      </c>
      <c r="L38" s="1256">
        <f>+K38/K$35*100</f>
        <v>34.649400180967298</v>
      </c>
      <c r="M38" s="1257">
        <v>3568.5</v>
      </c>
      <c r="N38" s="1257">
        <f>+M38/M$35*100</f>
        <v>34.744128987031196</v>
      </c>
      <c r="O38" s="1260"/>
      <c r="P38" s="1258"/>
    </row>
    <row r="39" spans="1:16" ht="13.5" customHeight="1" x14ac:dyDescent="0.2">
      <c r="A39" s="1219"/>
      <c r="B39" s="1223"/>
      <c r="C39" s="757"/>
      <c r="D39" s="758" t="s">
        <v>176</v>
      </c>
      <c r="E39" s="1262">
        <v>475.6</v>
      </c>
      <c r="F39" s="1262">
        <f>+E39/E38*100</f>
        <v>13.303496503496504</v>
      </c>
      <c r="G39" s="1263">
        <v>472.4</v>
      </c>
      <c r="H39" s="1262">
        <f>+G39/G38*100</f>
        <v>13.231751722592572</v>
      </c>
      <c r="I39" s="1263">
        <v>469.5</v>
      </c>
      <c r="J39" s="1262">
        <f>+I39/I38*100</f>
        <v>13.166012338754907</v>
      </c>
      <c r="K39" s="1263">
        <v>467.1</v>
      </c>
      <c r="L39" s="1262">
        <f>+K39/K38*100</f>
        <v>13.115996967399546</v>
      </c>
      <c r="M39" s="1263">
        <v>464.9</v>
      </c>
      <c r="N39" s="1263">
        <f>+M39/M38*100</f>
        <v>13.027882863948436</v>
      </c>
      <c r="O39" s="1245"/>
      <c r="P39" s="1219"/>
    </row>
    <row r="40" spans="1:16" ht="13.5" customHeight="1" x14ac:dyDescent="0.2">
      <c r="A40" s="1219"/>
      <c r="B40" s="1223"/>
      <c r="C40" s="757"/>
      <c r="D40" s="758" t="s">
        <v>527</v>
      </c>
      <c r="E40" s="1262">
        <v>700.6</v>
      </c>
      <c r="F40" s="1262">
        <f>+E40/E38*100</f>
        <v>19.597202797202797</v>
      </c>
      <c r="G40" s="1263">
        <v>704.9</v>
      </c>
      <c r="H40" s="1262">
        <f>+G40/G38*100</f>
        <v>19.743991933225029</v>
      </c>
      <c r="I40" s="1263">
        <v>709.8</v>
      </c>
      <c r="J40" s="1262">
        <f>+I40/I38*100</f>
        <v>19.904655075715088</v>
      </c>
      <c r="K40" s="1263">
        <v>714.3</v>
      </c>
      <c r="L40" s="1262">
        <f>+K40/K38*100</f>
        <v>20.057282453036809</v>
      </c>
      <c r="M40" s="1263">
        <v>717.3</v>
      </c>
      <c r="N40" s="1263">
        <f>+M40/M38*100</f>
        <v>20.100882723833543</v>
      </c>
      <c r="O40" s="1245"/>
      <c r="P40" s="1219"/>
    </row>
    <row r="41" spans="1:16" s="1261" customFormat="1" ht="15" customHeight="1" x14ac:dyDescent="0.2">
      <c r="A41" s="1258"/>
      <c r="B41" s="1259"/>
      <c r="C41" s="757" t="s">
        <v>188</v>
      </c>
      <c r="D41" s="757"/>
      <c r="E41" s="1256">
        <v>2240.5</v>
      </c>
      <c r="F41" s="1256">
        <f>+E41/E$35*100</f>
        <v>21.764894454104777</v>
      </c>
      <c r="G41" s="1257">
        <v>2237.6</v>
      </c>
      <c r="H41" s="1256">
        <f>+G41/G$35*100</f>
        <v>21.752994244828123</v>
      </c>
      <c r="I41" s="1257">
        <v>2235.6</v>
      </c>
      <c r="J41" s="1256">
        <f>+I41/I$35*100</f>
        <v>21.743697478991596</v>
      </c>
      <c r="K41" s="1257">
        <v>2233.3000000000002</v>
      </c>
      <c r="L41" s="1256">
        <f>+K41/K$35*100</f>
        <v>21.728724180539206</v>
      </c>
      <c r="M41" s="1257">
        <v>2226.4</v>
      </c>
      <c r="N41" s="1257">
        <f>+M41/M$35*100</f>
        <v>21.676987186976675</v>
      </c>
      <c r="O41" s="1260"/>
      <c r="P41" s="1258"/>
    </row>
    <row r="42" spans="1:16" ht="13.5" customHeight="1" x14ac:dyDescent="0.2">
      <c r="A42" s="1219"/>
      <c r="B42" s="1223"/>
      <c r="C42" s="757"/>
      <c r="D42" s="758" t="s">
        <v>176</v>
      </c>
      <c r="E42" s="1262">
        <v>280.39999999999998</v>
      </c>
      <c r="F42" s="1262">
        <f>+E42/E41*100</f>
        <v>12.51506360187458</v>
      </c>
      <c r="G42" s="1263">
        <v>279</v>
      </c>
      <c r="H42" s="1262">
        <f>+G42/G41*100</f>
        <v>12.468716481944941</v>
      </c>
      <c r="I42" s="1263">
        <v>277.7</v>
      </c>
      <c r="J42" s="1262">
        <f>+I42/I41*100</f>
        <v>12.421721238146359</v>
      </c>
      <c r="K42" s="1263">
        <v>276.8</v>
      </c>
      <c r="L42" s="1262">
        <f>+K42/K41*100</f>
        <v>12.394214839027448</v>
      </c>
      <c r="M42" s="1263">
        <v>274.7</v>
      </c>
      <c r="N42" s="1263">
        <f>+M42/M41*100</f>
        <v>12.338303988501616</v>
      </c>
      <c r="O42" s="1245"/>
      <c r="P42" s="1219"/>
    </row>
    <row r="43" spans="1:16" ht="13.5" customHeight="1" x14ac:dyDescent="0.2">
      <c r="A43" s="1219"/>
      <c r="B43" s="1223"/>
      <c r="C43" s="757"/>
      <c r="D43" s="758" t="s">
        <v>527</v>
      </c>
      <c r="E43" s="1262">
        <v>530.1</v>
      </c>
      <c r="F43" s="1262">
        <f>+E43/E41*100</f>
        <v>23.659897344342781</v>
      </c>
      <c r="G43" s="1263">
        <v>531.20000000000005</v>
      </c>
      <c r="H43" s="1262">
        <f>+G43/G41*100</f>
        <v>23.739721129781913</v>
      </c>
      <c r="I43" s="1263">
        <v>533.1</v>
      </c>
      <c r="J43" s="1262">
        <f>+I43/I41*100</f>
        <v>23.845947396672038</v>
      </c>
      <c r="K43" s="1263">
        <v>534.79999999999995</v>
      </c>
      <c r="L43" s="1262">
        <f>+K43/K41*100</f>
        <v>23.946626069045802</v>
      </c>
      <c r="M43" s="1263">
        <v>534.79999999999995</v>
      </c>
      <c r="N43" s="1263">
        <f>+M43/M41*100</f>
        <v>24.020840819259789</v>
      </c>
      <c r="O43" s="1245"/>
      <c r="P43" s="1219"/>
    </row>
    <row r="44" spans="1:16" s="1261" customFormat="1" ht="15" customHeight="1" x14ac:dyDescent="0.2">
      <c r="A44" s="1258"/>
      <c r="B44" s="1259"/>
      <c r="C44" s="757" t="s">
        <v>59</v>
      </c>
      <c r="D44" s="757"/>
      <c r="E44" s="1256">
        <v>2822.1</v>
      </c>
      <c r="F44" s="1256">
        <f>+E44/E$35*100</f>
        <v>27.414732710970359</v>
      </c>
      <c r="G44" s="1257">
        <v>2824.6</v>
      </c>
      <c r="H44" s="1256">
        <f>+G44/G$35*100</f>
        <v>27.45955825167211</v>
      </c>
      <c r="I44" s="1257">
        <v>2827.7</v>
      </c>
      <c r="J44" s="1256">
        <f>+I44/I$35*100</f>
        <v>27.502528789293489</v>
      </c>
      <c r="K44" s="1257">
        <v>2832.4</v>
      </c>
      <c r="L44" s="1256">
        <f>+K44/K$35*100</f>
        <v>27.557622517780523</v>
      </c>
      <c r="M44" s="1257">
        <v>2830.8</v>
      </c>
      <c r="N44" s="1257">
        <f>+M44/M$35*100</f>
        <v>27.561631031662582</v>
      </c>
      <c r="O44" s="1260"/>
      <c r="P44" s="1258"/>
    </row>
    <row r="45" spans="1:16" ht="13.5" customHeight="1" x14ac:dyDescent="0.2">
      <c r="A45" s="1219"/>
      <c r="B45" s="1223"/>
      <c r="C45" s="757"/>
      <c r="D45" s="758" t="s">
        <v>176</v>
      </c>
      <c r="E45" s="1262">
        <v>448.7</v>
      </c>
      <c r="F45" s="1262">
        <f>+E45/E44*100</f>
        <v>15.899507458984443</v>
      </c>
      <c r="G45" s="1263">
        <v>449</v>
      </c>
      <c r="H45" s="1262">
        <f>+G45/G44*100</f>
        <v>15.896056078736812</v>
      </c>
      <c r="I45" s="1263">
        <v>449.6</v>
      </c>
      <c r="J45" s="1262">
        <f>+I45/I44*100</f>
        <v>15.89984793294904</v>
      </c>
      <c r="K45" s="1263">
        <v>450.6</v>
      </c>
      <c r="L45" s="1262">
        <f>+K45/K44*100</f>
        <v>15.908769947747494</v>
      </c>
      <c r="M45" s="1263">
        <v>450.3</v>
      </c>
      <c r="N45" s="1263">
        <f>+M45/M44*100</f>
        <v>15.907164052564646</v>
      </c>
      <c r="O45" s="1245"/>
      <c r="P45" s="1219"/>
    </row>
    <row r="46" spans="1:16" ht="13.5" customHeight="1" x14ac:dyDescent="0.2">
      <c r="A46" s="1219"/>
      <c r="B46" s="1223"/>
      <c r="C46" s="757"/>
      <c r="D46" s="758" t="s">
        <v>527</v>
      </c>
      <c r="E46" s="1262">
        <v>601.1</v>
      </c>
      <c r="F46" s="1262">
        <f>+E46/E44*100</f>
        <v>21.299741327380321</v>
      </c>
      <c r="G46" s="1263">
        <v>604.29999999999995</v>
      </c>
      <c r="H46" s="1262">
        <f>+G46/G44*100</f>
        <v>21.394179706861145</v>
      </c>
      <c r="I46" s="1263">
        <v>608.1</v>
      </c>
      <c r="J46" s="1262">
        <f>+I46/I44*100</f>
        <v>21.505110160200871</v>
      </c>
      <c r="K46" s="1263">
        <v>611.79999999999995</v>
      </c>
      <c r="L46" s="1262">
        <f>+K46/K44*100</f>
        <v>21.60005648919644</v>
      </c>
      <c r="M46" s="1263">
        <v>613</v>
      </c>
      <c r="N46" s="1263">
        <f>+M46/M44*100</f>
        <v>21.654655927652957</v>
      </c>
      <c r="O46" s="1245"/>
      <c r="P46" s="1219"/>
    </row>
    <row r="47" spans="1:16" s="1261" customFormat="1" ht="15" customHeight="1" x14ac:dyDescent="0.2">
      <c r="A47" s="1258"/>
      <c r="B47" s="1259"/>
      <c r="C47" s="757" t="s">
        <v>190</v>
      </c>
      <c r="D47" s="757"/>
      <c r="E47" s="1256">
        <v>717.2</v>
      </c>
      <c r="F47" s="1256">
        <f>+E47/E$35*100</f>
        <v>6.9670976578816992</v>
      </c>
      <c r="G47" s="1257">
        <v>715.7</v>
      </c>
      <c r="H47" s="1256">
        <f>+G47/G$35*100</f>
        <v>6.9577305957380622</v>
      </c>
      <c r="I47" s="1257">
        <v>714.6</v>
      </c>
      <c r="J47" s="1256">
        <f>+I47/I$35*100</f>
        <v>6.9502801120448181</v>
      </c>
      <c r="K47" s="1257">
        <v>713.7</v>
      </c>
      <c r="L47" s="1256">
        <f>+K47/K$35*100</f>
        <v>6.9438904077601897</v>
      </c>
      <c r="M47" s="1257">
        <v>709.8</v>
      </c>
      <c r="N47" s="1257">
        <f>+M47/M$35*100</f>
        <v>6.9108540717373534</v>
      </c>
      <c r="O47" s="1260"/>
      <c r="P47" s="1258"/>
    </row>
    <row r="48" spans="1:16" ht="13.5" customHeight="1" x14ac:dyDescent="0.2">
      <c r="A48" s="1219"/>
      <c r="B48" s="1223"/>
      <c r="C48" s="757"/>
      <c r="D48" s="758" t="s">
        <v>176</v>
      </c>
      <c r="E48" s="1262">
        <v>91.8</v>
      </c>
      <c r="F48" s="1262">
        <f>+E48/E47*100</f>
        <v>12.799776910206356</v>
      </c>
      <c r="G48" s="1263">
        <v>91.4</v>
      </c>
      <c r="H48" s="1262">
        <f>+G48/G47*100</f>
        <v>12.770713986307111</v>
      </c>
      <c r="I48" s="1263">
        <v>91.1</v>
      </c>
      <c r="J48" s="1262">
        <f>+I48/I47*100</f>
        <v>12.748390708088438</v>
      </c>
      <c r="K48" s="1263">
        <v>90.8</v>
      </c>
      <c r="L48" s="1262">
        <f>+K48/K47*100</f>
        <v>12.72243239456354</v>
      </c>
      <c r="M48" s="1263">
        <v>89.8</v>
      </c>
      <c r="N48" s="1263">
        <f>+M48/M47*100</f>
        <v>12.651451112989577</v>
      </c>
      <c r="O48" s="1245"/>
      <c r="P48" s="1219"/>
    </row>
    <row r="49" spans="1:16" ht="13.5" customHeight="1" x14ac:dyDescent="0.2">
      <c r="A49" s="1219"/>
      <c r="B49" s="1223"/>
      <c r="C49" s="757"/>
      <c r="D49" s="758" t="s">
        <v>527</v>
      </c>
      <c r="E49" s="1262">
        <v>178.8</v>
      </c>
      <c r="F49" s="1262">
        <f>+E49/E47*100</f>
        <v>24.930284439486893</v>
      </c>
      <c r="G49" s="1263">
        <v>178.7</v>
      </c>
      <c r="H49" s="1262">
        <f>+G49/G47*100</f>
        <v>24.968562246751429</v>
      </c>
      <c r="I49" s="1263">
        <v>178.9</v>
      </c>
      <c r="J49" s="1262">
        <f>+I49/I47*100</f>
        <v>25.034984606773019</v>
      </c>
      <c r="K49" s="1263">
        <v>179.2</v>
      </c>
      <c r="L49" s="1262">
        <f>+K49/K47*100</f>
        <v>25.108589043015268</v>
      </c>
      <c r="M49" s="1263">
        <v>179.3</v>
      </c>
      <c r="N49" s="1263">
        <f>+M49/M47*100</f>
        <v>25.260636799098339</v>
      </c>
      <c r="O49" s="1245"/>
      <c r="P49" s="1219"/>
    </row>
    <row r="50" spans="1:16" s="1261" customFormat="1" ht="15" customHeight="1" x14ac:dyDescent="0.2">
      <c r="A50" s="1258"/>
      <c r="B50" s="1259"/>
      <c r="C50" s="757" t="s">
        <v>191</v>
      </c>
      <c r="D50" s="757"/>
      <c r="E50" s="1256">
        <v>440.8</v>
      </c>
      <c r="F50" s="1256">
        <f>+E50/E$35*100</f>
        <v>4.2820644835391146</v>
      </c>
      <c r="G50" s="1257">
        <v>440.6</v>
      </c>
      <c r="H50" s="1256">
        <f>+G50/G$35*100</f>
        <v>4.2833255560740398</v>
      </c>
      <c r="I50" s="1257">
        <v>440.6</v>
      </c>
      <c r="J50" s="1256">
        <f>+I50/I$35*100</f>
        <v>4.2853252412075946</v>
      </c>
      <c r="K50" s="1257">
        <v>440.8</v>
      </c>
      <c r="L50" s="1256">
        <f>+K50/K$35*100</f>
        <v>4.2887304073710126</v>
      </c>
      <c r="M50" s="1257">
        <v>438.4</v>
      </c>
      <c r="N50" s="1257">
        <f>+M50/M$35*100</f>
        <v>4.2684114187794524</v>
      </c>
      <c r="O50" s="1260"/>
      <c r="P50" s="1258"/>
    </row>
    <row r="51" spans="1:16" ht="13.5" customHeight="1" x14ac:dyDescent="0.2">
      <c r="A51" s="1219"/>
      <c r="B51" s="1223"/>
      <c r="C51" s="757"/>
      <c r="D51" s="758" t="s">
        <v>176</v>
      </c>
      <c r="E51" s="1262">
        <v>66.5</v>
      </c>
      <c r="F51" s="1262">
        <f>+E51/E50*100</f>
        <v>15.086206896551724</v>
      </c>
      <c r="G51" s="1263">
        <v>66.400000000000006</v>
      </c>
      <c r="H51" s="1262">
        <f>+G51/G50*100</f>
        <v>15.070358601906491</v>
      </c>
      <c r="I51" s="1263">
        <v>66.400000000000006</v>
      </c>
      <c r="J51" s="1262">
        <f>+I51/I50*100</f>
        <v>15.070358601906491</v>
      </c>
      <c r="K51" s="1263">
        <v>66.5</v>
      </c>
      <c r="L51" s="1262">
        <f>+K51/K50*100</f>
        <v>15.086206896551724</v>
      </c>
      <c r="M51" s="1263">
        <v>66</v>
      </c>
      <c r="N51" s="1263">
        <f>+M51/M50*100</f>
        <v>15.054744525547445</v>
      </c>
      <c r="O51" s="1245"/>
      <c r="P51" s="1219"/>
    </row>
    <row r="52" spans="1:16" ht="13.5" customHeight="1" x14ac:dyDescent="0.2">
      <c r="A52" s="1219"/>
      <c r="B52" s="1223"/>
      <c r="C52" s="757"/>
      <c r="D52" s="758" t="s">
        <v>527</v>
      </c>
      <c r="E52" s="1262">
        <v>93.3</v>
      </c>
      <c r="F52" s="1262">
        <f>+E52/E50*100</f>
        <v>21.166061705989108</v>
      </c>
      <c r="G52" s="1263">
        <v>93.6</v>
      </c>
      <c r="H52" s="1262">
        <f>+G52/G50*100</f>
        <v>21.243758511121197</v>
      </c>
      <c r="I52" s="1263">
        <v>93.9</v>
      </c>
      <c r="J52" s="1262">
        <f>+I52/I50*100</f>
        <v>21.311847480708128</v>
      </c>
      <c r="K52" s="1263">
        <v>94.3</v>
      </c>
      <c r="L52" s="1262">
        <f>+K52/K50*100</f>
        <v>21.392921960072595</v>
      </c>
      <c r="M52" s="1263">
        <v>94.1</v>
      </c>
      <c r="N52" s="1263">
        <f>+M52/M50*100</f>
        <v>21.464416058394161</v>
      </c>
      <c r="O52" s="1245"/>
      <c r="P52" s="1219"/>
    </row>
    <row r="53" spans="1:16" s="1261" customFormat="1" ht="15" customHeight="1" x14ac:dyDescent="0.2">
      <c r="A53" s="1258"/>
      <c r="B53" s="1259"/>
      <c r="C53" s="757" t="s">
        <v>130</v>
      </c>
      <c r="D53" s="757"/>
      <c r="E53" s="1256">
        <v>244.8</v>
      </c>
      <c r="F53" s="1256">
        <f>+E53/E$35*100</f>
        <v>2.3780612195335191</v>
      </c>
      <c r="G53" s="1257">
        <v>244.7</v>
      </c>
      <c r="H53" s="1256">
        <f>+G53/G$35*100</f>
        <v>2.3788691864986777</v>
      </c>
      <c r="I53" s="1257">
        <v>244.6</v>
      </c>
      <c r="J53" s="1256">
        <f>+I53/I$35*100</f>
        <v>2.379007158418923</v>
      </c>
      <c r="K53" s="1257">
        <v>244.5</v>
      </c>
      <c r="L53" s="1256">
        <f>+K53/K$35*100</f>
        <v>2.3788443389342389</v>
      </c>
      <c r="M53" s="1257">
        <v>243.2</v>
      </c>
      <c r="N53" s="1257">
        <f>+M53/M$35*100</f>
        <v>2.3678778673521048</v>
      </c>
      <c r="O53" s="1260"/>
      <c r="P53" s="1258"/>
    </row>
    <row r="54" spans="1:16" ht="13.5" customHeight="1" x14ac:dyDescent="0.2">
      <c r="A54" s="1219"/>
      <c r="B54" s="1223"/>
      <c r="C54" s="757"/>
      <c r="D54" s="758" t="s">
        <v>176</v>
      </c>
      <c r="E54" s="1262">
        <v>39.5</v>
      </c>
      <c r="F54" s="1262">
        <f>+E54/E53*100</f>
        <v>16.135620915032678</v>
      </c>
      <c r="G54" s="1263">
        <v>39.4</v>
      </c>
      <c r="H54" s="1262">
        <f>+G54/G53*100</f>
        <v>16.101348590110341</v>
      </c>
      <c r="I54" s="1263">
        <v>39.1</v>
      </c>
      <c r="J54" s="1262">
        <f>+I54/I53*100</f>
        <v>15.98528209321341</v>
      </c>
      <c r="K54" s="1263">
        <v>39</v>
      </c>
      <c r="L54" s="1262">
        <f>+K54/K53*100</f>
        <v>15.950920245398773</v>
      </c>
      <c r="M54" s="1263">
        <v>38.6</v>
      </c>
      <c r="N54" s="1263">
        <f>+M54/M53*100</f>
        <v>15.871710526315791</v>
      </c>
      <c r="O54" s="1245"/>
      <c r="P54" s="1219"/>
    </row>
    <row r="55" spans="1:16" ht="13.5" customHeight="1" x14ac:dyDescent="0.2">
      <c r="A55" s="1219"/>
      <c r="B55" s="1223"/>
      <c r="C55" s="757"/>
      <c r="D55" s="758" t="s">
        <v>527</v>
      </c>
      <c r="E55" s="1262">
        <v>34</v>
      </c>
      <c r="F55" s="1262">
        <f>+E55/E53*100</f>
        <v>13.888888888888889</v>
      </c>
      <c r="G55" s="1263">
        <v>34.1</v>
      </c>
      <c r="H55" s="1262">
        <f>+G55/G53*100</f>
        <v>13.935431140171639</v>
      </c>
      <c r="I55" s="1263">
        <v>34.299999999999997</v>
      </c>
      <c r="J55" s="1262">
        <f>+I55/I53*100</f>
        <v>14.022894521668029</v>
      </c>
      <c r="K55" s="1263">
        <v>34.5</v>
      </c>
      <c r="L55" s="1262">
        <f>+K55/K53*100</f>
        <v>14.110429447852759</v>
      </c>
      <c r="M55" s="1263">
        <v>34.700000000000003</v>
      </c>
      <c r="N55" s="1263">
        <f>+M55/M53*100</f>
        <v>14.268092105263161</v>
      </c>
      <c r="O55" s="1245"/>
      <c r="P55" s="1219"/>
    </row>
    <row r="56" spans="1:16" s="1261" customFormat="1" ht="15" customHeight="1" x14ac:dyDescent="0.2">
      <c r="A56" s="1258"/>
      <c r="B56" s="1259"/>
      <c r="C56" s="757" t="s">
        <v>131</v>
      </c>
      <c r="D56" s="757"/>
      <c r="E56" s="1256">
        <v>253.6</v>
      </c>
      <c r="F56" s="1256">
        <f>+E56/E$35*100</f>
        <v>2.463547080366423</v>
      </c>
      <c r="G56" s="1257">
        <v>253.1</v>
      </c>
      <c r="H56" s="1256">
        <f>+G56/G$35*100</f>
        <v>2.4605304090838391</v>
      </c>
      <c r="I56" s="1257">
        <v>252.6</v>
      </c>
      <c r="J56" s="1256">
        <f>+I56/I$35*100</f>
        <v>2.4568160597572364</v>
      </c>
      <c r="K56" s="1257">
        <v>252.1</v>
      </c>
      <c r="L56" s="1256">
        <f>+K56/K$35*100</f>
        <v>2.4527879666475316</v>
      </c>
      <c r="M56" s="1257">
        <v>253.8</v>
      </c>
      <c r="N56" s="1257">
        <f>+M56/M$35*100</f>
        <v>2.4710830704521558</v>
      </c>
      <c r="O56" s="1260"/>
      <c r="P56" s="1258"/>
    </row>
    <row r="57" spans="1:16" ht="13.5" customHeight="1" x14ac:dyDescent="0.2">
      <c r="A57" s="1219"/>
      <c r="B57" s="1223"/>
      <c r="C57" s="757"/>
      <c r="D57" s="758" t="s">
        <v>176</v>
      </c>
      <c r="E57" s="1262">
        <v>36.299999999999997</v>
      </c>
      <c r="F57" s="1262">
        <f>+E57/E56*100</f>
        <v>14.313880126182966</v>
      </c>
      <c r="G57" s="1263">
        <v>35.9</v>
      </c>
      <c r="H57" s="1262">
        <f>+G57/G56*100</f>
        <v>14.184116949822204</v>
      </c>
      <c r="I57" s="1263">
        <v>35.6</v>
      </c>
      <c r="J57" s="1262">
        <f>+I57/I56*100</f>
        <v>14.093428345209819</v>
      </c>
      <c r="K57" s="1263">
        <v>35.299999999999997</v>
      </c>
      <c r="L57" s="1262">
        <f>+K57/K56*100</f>
        <v>14.002380007933359</v>
      </c>
      <c r="M57" s="1263">
        <v>35.200000000000003</v>
      </c>
      <c r="N57" s="1263">
        <f>+M57/M56*100</f>
        <v>13.869188337273444</v>
      </c>
      <c r="O57" s="1245"/>
      <c r="P57" s="1219"/>
    </row>
    <row r="58" spans="1:16" ht="13.5" customHeight="1" x14ac:dyDescent="0.2">
      <c r="A58" s="1219"/>
      <c r="B58" s="1223"/>
      <c r="C58" s="757"/>
      <c r="D58" s="758" t="s">
        <v>527</v>
      </c>
      <c r="E58" s="1262">
        <v>40.700000000000003</v>
      </c>
      <c r="F58" s="1262">
        <f>+E58/E56*100</f>
        <v>16.048895899053626</v>
      </c>
      <c r="G58" s="1263">
        <v>40.9</v>
      </c>
      <c r="H58" s="1262">
        <f>+G58/G56*100</f>
        <v>16.159620703279337</v>
      </c>
      <c r="I58" s="1263">
        <v>41.2</v>
      </c>
      <c r="J58" s="1262">
        <f>+I58/I56*100</f>
        <v>16.310372129849565</v>
      </c>
      <c r="K58" s="1263">
        <v>41.5</v>
      </c>
      <c r="L58" s="1262">
        <f>+K58/K56*100</f>
        <v>16.461721539071796</v>
      </c>
      <c r="M58" s="1263">
        <v>41.7</v>
      </c>
      <c r="N58" s="1263">
        <f>+M58/M56*100</f>
        <v>16.430260047281326</v>
      </c>
      <c r="O58" s="1245"/>
      <c r="P58" s="1219"/>
    </row>
    <row r="59" spans="1:16" s="828" customFormat="1" ht="13.5" customHeight="1" x14ac:dyDescent="0.2">
      <c r="A59" s="843"/>
      <c r="B59" s="844"/>
      <c r="C59" s="845" t="s">
        <v>495</v>
      </c>
      <c r="D59" s="846"/>
      <c r="E59" s="847"/>
      <c r="F59" s="1264"/>
      <c r="G59" s="847"/>
      <c r="H59" s="1264"/>
      <c r="I59" s="847"/>
      <c r="J59" s="1264"/>
      <c r="K59" s="847"/>
      <c r="L59" s="1264"/>
      <c r="M59" s="847"/>
      <c r="N59" s="1264"/>
      <c r="O59" s="848"/>
      <c r="P59" s="839"/>
    </row>
    <row r="60" spans="1:16" ht="13.5" customHeight="1" x14ac:dyDescent="0.2">
      <c r="A60" s="1219"/>
      <c r="B60" s="1265"/>
      <c r="C60" s="1266" t="s">
        <v>398</v>
      </c>
      <c r="D60" s="1240"/>
      <c r="E60" s="1224"/>
      <c r="F60" s="1267" t="s">
        <v>88</v>
      </c>
      <c r="G60" s="1268"/>
      <c r="H60" s="1268"/>
      <c r="I60" s="1269"/>
      <c r="J60" s="1268"/>
      <c r="K60" s="1268"/>
      <c r="L60" s="1268"/>
      <c r="M60" s="1268"/>
      <c r="N60" s="1268"/>
      <c r="O60" s="1245"/>
      <c r="P60" s="1219"/>
    </row>
    <row r="61" spans="1:16" ht="13.5" customHeight="1" x14ac:dyDescent="0.2">
      <c r="A61" s="1219"/>
      <c r="B61" s="961">
        <v>6</v>
      </c>
      <c r="C61" s="1424">
        <v>43282</v>
      </c>
      <c r="D61" s="1424"/>
      <c r="E61" s="1244"/>
      <c r="F61" s="1244"/>
      <c r="G61" s="1244"/>
      <c r="H61" s="1244"/>
      <c r="I61" s="1244"/>
      <c r="J61" s="1244"/>
      <c r="K61" s="1244"/>
      <c r="L61" s="1244"/>
      <c r="M61" s="1244"/>
      <c r="N61" s="1244"/>
      <c r="O61" s="1244"/>
      <c r="P61" s="1244"/>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71"/>
  <sheetViews>
    <sheetView workbookViewId="0"/>
  </sheetViews>
  <sheetFormatPr defaultRowHeight="12.75" x14ac:dyDescent="0.2"/>
  <cols>
    <col min="1" max="1" width="1" style="1220" customWidth="1"/>
    <col min="2" max="2" width="2.5703125" style="1220" customWidth="1"/>
    <col min="3" max="3" width="1" style="1220" customWidth="1"/>
    <col min="4" max="4" width="34" style="1220" customWidth="1"/>
    <col min="5" max="5" width="7.42578125" style="1220" customWidth="1"/>
    <col min="6" max="6" width="4.85546875" style="1220" customWidth="1"/>
    <col min="7" max="7" width="7.42578125" style="1220" customWidth="1"/>
    <col min="8" max="8" width="4.85546875" style="1220" customWidth="1"/>
    <col min="9" max="9" width="7.42578125" style="1220" customWidth="1"/>
    <col min="10" max="10" width="4.85546875" style="1220" customWidth="1"/>
    <col min="11" max="11" width="7.42578125" style="1220" customWidth="1"/>
    <col min="12" max="12" width="4.85546875" style="1220" customWidth="1"/>
    <col min="13" max="13" width="7.42578125" style="1220" customWidth="1"/>
    <col min="14" max="14" width="4.85546875" style="1220" customWidth="1"/>
    <col min="15" max="15" width="2.5703125" style="1220" customWidth="1"/>
    <col min="16" max="16" width="1" style="1220" customWidth="1"/>
    <col min="17" max="16384" width="9.140625" style="1220"/>
  </cols>
  <sheetData>
    <row r="1" spans="1:16" ht="13.5" customHeight="1" x14ac:dyDescent="0.2">
      <c r="A1" s="1219"/>
      <c r="B1" s="1270"/>
      <c r="C1" s="1454" t="s">
        <v>319</v>
      </c>
      <c r="D1" s="1454"/>
      <c r="E1" s="1215"/>
      <c r="F1" s="1215"/>
      <c r="G1" s="1215"/>
      <c r="H1" s="1215"/>
      <c r="I1" s="1215"/>
      <c r="J1" s="1215"/>
      <c r="K1" s="1215"/>
      <c r="L1" s="1215"/>
      <c r="M1" s="1271"/>
      <c r="N1" s="1215"/>
      <c r="O1" s="1215"/>
      <c r="P1" s="1219"/>
    </row>
    <row r="2" spans="1:16" ht="9.75" customHeight="1" x14ac:dyDescent="0.2">
      <c r="A2" s="1219"/>
      <c r="B2" s="1272"/>
      <c r="C2" s="1273"/>
      <c r="D2" s="1272"/>
      <c r="E2" s="1274"/>
      <c r="F2" s="1274"/>
      <c r="G2" s="1274"/>
      <c r="H2" s="1274"/>
      <c r="I2" s="1222"/>
      <c r="J2" s="1222"/>
      <c r="K2" s="1222"/>
      <c r="L2" s="1222"/>
      <c r="M2" s="1222"/>
      <c r="N2" s="1222"/>
      <c r="O2" s="1275"/>
      <c r="P2" s="1219"/>
    </row>
    <row r="3" spans="1:16" ht="9" customHeight="1" thickBot="1" x14ac:dyDescent="0.25">
      <c r="A3" s="1219"/>
      <c r="B3" s="1215"/>
      <c r="C3" s="1252"/>
      <c r="D3" s="1215"/>
      <c r="E3" s="1215"/>
      <c r="F3" s="1215"/>
      <c r="G3" s="1215"/>
      <c r="H3" s="1215"/>
      <c r="I3" s="1215"/>
      <c r="J3" s="1215"/>
      <c r="K3" s="1215"/>
      <c r="L3" s="1215"/>
      <c r="M3" s="1430" t="s">
        <v>73</v>
      </c>
      <c r="N3" s="1430"/>
      <c r="O3" s="1276"/>
      <c r="P3" s="1219"/>
    </row>
    <row r="4" spans="1:16" s="1231" customFormat="1" ht="13.5" customHeight="1" thickBot="1" x14ac:dyDescent="0.25">
      <c r="A4" s="1226"/>
      <c r="B4" s="1253"/>
      <c r="C4" s="1228" t="s">
        <v>161</v>
      </c>
      <c r="D4" s="1229"/>
      <c r="E4" s="1229"/>
      <c r="F4" s="1229"/>
      <c r="G4" s="1229"/>
      <c r="H4" s="1229"/>
      <c r="I4" s="1229"/>
      <c r="J4" s="1229"/>
      <c r="K4" s="1229"/>
      <c r="L4" s="1229"/>
      <c r="M4" s="1229"/>
      <c r="N4" s="1230"/>
      <c r="O4" s="1276"/>
      <c r="P4" s="1226"/>
    </row>
    <row r="5" spans="1:16" ht="3.75" customHeight="1" x14ac:dyDescent="0.2">
      <c r="A5" s="1219"/>
      <c r="B5" s="1215"/>
      <c r="C5" s="1455" t="s">
        <v>155</v>
      </c>
      <c r="D5" s="1456"/>
      <c r="E5" s="1215"/>
      <c r="F5" s="1277"/>
      <c r="G5" s="1277"/>
      <c r="H5" s="1277"/>
      <c r="I5" s="1277"/>
      <c r="J5" s="1277"/>
      <c r="K5" s="1215"/>
      <c r="L5" s="1277"/>
      <c r="M5" s="1277"/>
      <c r="N5" s="1277"/>
      <c r="O5" s="1276"/>
      <c r="P5" s="1219"/>
    </row>
    <row r="6" spans="1:16" ht="12.75" customHeight="1" x14ac:dyDescent="0.2">
      <c r="A6" s="1219"/>
      <c r="B6" s="1215"/>
      <c r="C6" s="1456"/>
      <c r="D6" s="1456"/>
      <c r="E6" s="1234" t="s">
        <v>34</v>
      </c>
      <c r="F6" s="1235" t="s">
        <v>34</v>
      </c>
      <c r="G6" s="1234" t="s">
        <v>34</v>
      </c>
      <c r="H6" s="1235">
        <v>2017</v>
      </c>
      <c r="I6" s="1236"/>
      <c r="J6" s="1235" t="s">
        <v>34</v>
      </c>
      <c r="K6" s="1237" t="s">
        <v>34</v>
      </c>
      <c r="L6" s="1238" t="s">
        <v>34</v>
      </c>
      <c r="M6" s="1238">
        <v>2018</v>
      </c>
      <c r="N6" s="1239"/>
      <c r="O6" s="1276"/>
      <c r="P6" s="1219"/>
    </row>
    <row r="7" spans="1:16" x14ac:dyDescent="0.2">
      <c r="A7" s="1219"/>
      <c r="B7" s="1215"/>
      <c r="C7" s="1278"/>
      <c r="D7" s="1278"/>
      <c r="E7" s="1426" t="s">
        <v>624</v>
      </c>
      <c r="F7" s="1426"/>
      <c r="G7" s="1426" t="s">
        <v>625</v>
      </c>
      <c r="H7" s="1426"/>
      <c r="I7" s="1426" t="s">
        <v>626</v>
      </c>
      <c r="J7" s="1426"/>
      <c r="K7" s="1426" t="s">
        <v>627</v>
      </c>
      <c r="L7" s="1426"/>
      <c r="M7" s="1426" t="s">
        <v>624</v>
      </c>
      <c r="N7" s="1426"/>
      <c r="O7" s="1279"/>
      <c r="P7" s="1219"/>
    </row>
    <row r="8" spans="1:16" s="1243" customFormat="1" ht="15.75" customHeight="1" x14ac:dyDescent="0.2">
      <c r="A8" s="1241"/>
      <c r="B8" s="1280"/>
      <c r="C8" s="1423" t="s">
        <v>13</v>
      </c>
      <c r="D8" s="1423"/>
      <c r="E8" s="1452">
        <v>4658.1000000000004</v>
      </c>
      <c r="F8" s="1452"/>
      <c r="G8" s="1452">
        <v>4760.3999999999996</v>
      </c>
      <c r="H8" s="1452"/>
      <c r="I8" s="1452">
        <v>4803</v>
      </c>
      <c r="J8" s="1452"/>
      <c r="K8" s="1452">
        <v>4804.8999999999996</v>
      </c>
      <c r="L8" s="1452"/>
      <c r="M8" s="1453">
        <v>4806.7</v>
      </c>
      <c r="N8" s="1453"/>
      <c r="O8" s="1281"/>
      <c r="P8" s="1241"/>
    </row>
    <row r="9" spans="1:16" ht="11.25" customHeight="1" x14ac:dyDescent="0.2">
      <c r="A9" s="1219"/>
      <c r="B9" s="1282"/>
      <c r="C9" s="754" t="s">
        <v>72</v>
      </c>
      <c r="D9" s="1244"/>
      <c r="E9" s="1450">
        <v>2389.1</v>
      </c>
      <c r="F9" s="1450"/>
      <c r="G9" s="1450">
        <v>2443.8000000000002</v>
      </c>
      <c r="H9" s="1450"/>
      <c r="I9" s="1450">
        <v>2471.6999999999998</v>
      </c>
      <c r="J9" s="1450"/>
      <c r="K9" s="1450">
        <v>2464.8000000000002</v>
      </c>
      <c r="L9" s="1450"/>
      <c r="M9" s="1451">
        <v>2457.3000000000002</v>
      </c>
      <c r="N9" s="1451"/>
      <c r="O9" s="1279"/>
      <c r="P9" s="1219"/>
    </row>
    <row r="10" spans="1:16" ht="11.25" customHeight="1" x14ac:dyDescent="0.2">
      <c r="A10" s="1219"/>
      <c r="B10" s="1282"/>
      <c r="C10" s="754" t="s">
        <v>71</v>
      </c>
      <c r="D10" s="1244"/>
      <c r="E10" s="1450">
        <v>2269</v>
      </c>
      <c r="F10" s="1450"/>
      <c r="G10" s="1450">
        <v>2316.6</v>
      </c>
      <c r="H10" s="1450"/>
      <c r="I10" s="1450">
        <v>2331.3000000000002</v>
      </c>
      <c r="J10" s="1450"/>
      <c r="K10" s="1450">
        <v>2340.1999999999998</v>
      </c>
      <c r="L10" s="1450"/>
      <c r="M10" s="1451">
        <v>2349.4</v>
      </c>
      <c r="N10" s="1451"/>
      <c r="O10" s="1279"/>
      <c r="P10" s="1219"/>
    </row>
    <row r="11" spans="1:16" ht="15.75" customHeight="1" x14ac:dyDescent="0.2">
      <c r="A11" s="1219"/>
      <c r="B11" s="1282"/>
      <c r="C11" s="754" t="s">
        <v>156</v>
      </c>
      <c r="D11" s="1244"/>
      <c r="E11" s="1450">
        <v>274</v>
      </c>
      <c r="F11" s="1450"/>
      <c r="G11" s="1450">
        <v>275.39999999999998</v>
      </c>
      <c r="H11" s="1450"/>
      <c r="I11" s="1450">
        <v>291.2</v>
      </c>
      <c r="J11" s="1450"/>
      <c r="K11" s="1450">
        <v>290</v>
      </c>
      <c r="L11" s="1450"/>
      <c r="M11" s="1451">
        <v>283.3</v>
      </c>
      <c r="N11" s="1451"/>
      <c r="O11" s="1279"/>
      <c r="P11" s="1219"/>
    </row>
    <row r="12" spans="1:16" ht="11.25" customHeight="1" x14ac:dyDescent="0.2">
      <c r="A12" s="1219"/>
      <c r="B12" s="1282"/>
      <c r="C12" s="754" t="s">
        <v>157</v>
      </c>
      <c r="D12" s="1244"/>
      <c r="E12" s="1428">
        <v>2221.4</v>
      </c>
      <c r="F12" s="1428"/>
      <c r="G12" s="1428">
        <v>2241.9</v>
      </c>
      <c r="H12" s="1428"/>
      <c r="I12" s="1428">
        <v>2248.1</v>
      </c>
      <c r="J12" s="1428"/>
      <c r="K12" s="1428">
        <v>2247.8000000000002</v>
      </c>
      <c r="L12" s="1428"/>
      <c r="M12" s="1431">
        <v>2238.8000000000002</v>
      </c>
      <c r="N12" s="1431"/>
      <c r="O12" s="1279"/>
      <c r="P12" s="1219"/>
    </row>
    <row r="13" spans="1:16" ht="11.25" customHeight="1" x14ac:dyDescent="0.2">
      <c r="A13" s="1219"/>
      <c r="B13" s="1282"/>
      <c r="C13" s="754" t="s">
        <v>158</v>
      </c>
      <c r="D13" s="1244"/>
      <c r="E13" s="1428">
        <v>2162.6999999999998</v>
      </c>
      <c r="F13" s="1428"/>
      <c r="G13" s="1428">
        <v>2243.1</v>
      </c>
      <c r="H13" s="1428"/>
      <c r="I13" s="1428">
        <v>2263.8000000000002</v>
      </c>
      <c r="J13" s="1428"/>
      <c r="K13" s="1428">
        <v>2267.1</v>
      </c>
      <c r="L13" s="1428"/>
      <c r="M13" s="1431">
        <v>2284.6</v>
      </c>
      <c r="N13" s="1431"/>
      <c r="O13" s="1279"/>
      <c r="P13" s="1219"/>
    </row>
    <row r="14" spans="1:16" ht="15.75" customHeight="1" x14ac:dyDescent="0.2">
      <c r="A14" s="1219"/>
      <c r="B14" s="1282"/>
      <c r="C14" s="754" t="s">
        <v>377</v>
      </c>
      <c r="D14" s="1244"/>
      <c r="E14" s="1450">
        <v>301</v>
      </c>
      <c r="F14" s="1450"/>
      <c r="G14" s="1450">
        <v>331.9</v>
      </c>
      <c r="H14" s="1450"/>
      <c r="I14" s="1450">
        <v>304.5</v>
      </c>
      <c r="J14" s="1450"/>
      <c r="K14" s="1450">
        <v>280.39999999999998</v>
      </c>
      <c r="L14" s="1450"/>
      <c r="M14" s="1451">
        <v>285</v>
      </c>
      <c r="N14" s="1451"/>
      <c r="O14" s="1279"/>
      <c r="P14" s="1219"/>
    </row>
    <row r="15" spans="1:16" ht="11.25" customHeight="1" x14ac:dyDescent="0.2">
      <c r="A15" s="1219"/>
      <c r="B15" s="1282"/>
      <c r="C15" s="754" t="s">
        <v>162</v>
      </c>
      <c r="D15" s="1244"/>
      <c r="E15" s="1428">
        <v>1133.0999999999999</v>
      </c>
      <c r="F15" s="1428"/>
      <c r="G15" s="1428">
        <v>1164.5</v>
      </c>
      <c r="H15" s="1428"/>
      <c r="I15" s="1428">
        <v>1181</v>
      </c>
      <c r="J15" s="1428"/>
      <c r="K15" s="1428">
        <v>1228.5999999999999</v>
      </c>
      <c r="L15" s="1428"/>
      <c r="M15" s="1431">
        <v>1191.5</v>
      </c>
      <c r="N15" s="1431"/>
      <c r="O15" s="1279"/>
      <c r="P15" s="1219"/>
    </row>
    <row r="16" spans="1:16" ht="11.25" customHeight="1" x14ac:dyDescent="0.2">
      <c r="A16" s="1219"/>
      <c r="B16" s="1282"/>
      <c r="C16" s="754" t="s">
        <v>163</v>
      </c>
      <c r="D16" s="1244"/>
      <c r="E16" s="1428">
        <v>3224</v>
      </c>
      <c r="F16" s="1428"/>
      <c r="G16" s="1428">
        <v>3264</v>
      </c>
      <c r="H16" s="1428"/>
      <c r="I16" s="1428">
        <v>3317.5</v>
      </c>
      <c r="J16" s="1428"/>
      <c r="K16" s="1428">
        <v>3296</v>
      </c>
      <c r="L16" s="1428"/>
      <c r="M16" s="1431">
        <v>3330.2</v>
      </c>
      <c r="N16" s="1431"/>
      <c r="O16" s="1279"/>
      <c r="P16" s="1219"/>
    </row>
    <row r="17" spans="1:16" s="1286" customFormat="1" ht="15.75" customHeight="1" x14ac:dyDescent="0.2">
      <c r="A17" s="1283"/>
      <c r="B17" s="1284"/>
      <c r="C17" s="754" t="s">
        <v>164</v>
      </c>
      <c r="D17" s="1244"/>
      <c r="E17" s="1428">
        <v>4107.5</v>
      </c>
      <c r="F17" s="1428"/>
      <c r="G17" s="1428">
        <v>4205.6000000000004</v>
      </c>
      <c r="H17" s="1428"/>
      <c r="I17" s="1428">
        <v>4295</v>
      </c>
      <c r="J17" s="1428"/>
      <c r="K17" s="1428">
        <v>4273.2</v>
      </c>
      <c r="L17" s="1428"/>
      <c r="M17" s="1431">
        <v>4289.8</v>
      </c>
      <c r="N17" s="1431"/>
      <c r="O17" s="1285"/>
      <c r="P17" s="1283"/>
    </row>
    <row r="18" spans="1:16" s="1286" customFormat="1" ht="11.25" customHeight="1" x14ac:dyDescent="0.2">
      <c r="A18" s="1283"/>
      <c r="B18" s="1284"/>
      <c r="C18" s="754" t="s">
        <v>165</v>
      </c>
      <c r="D18" s="1244"/>
      <c r="E18" s="1428">
        <v>550.70000000000005</v>
      </c>
      <c r="F18" s="1428"/>
      <c r="G18" s="1428">
        <v>554.79999999999995</v>
      </c>
      <c r="H18" s="1428"/>
      <c r="I18" s="1428">
        <v>508</v>
      </c>
      <c r="J18" s="1428"/>
      <c r="K18" s="1428">
        <v>531.70000000000005</v>
      </c>
      <c r="L18" s="1428"/>
      <c r="M18" s="1431">
        <v>516.9</v>
      </c>
      <c r="N18" s="1431"/>
      <c r="O18" s="1285"/>
      <c r="P18" s="1283"/>
    </row>
    <row r="19" spans="1:16" ht="15.75" customHeight="1" x14ac:dyDescent="0.2">
      <c r="A19" s="1219"/>
      <c r="B19" s="1282"/>
      <c r="C19" s="754" t="s">
        <v>166</v>
      </c>
      <c r="D19" s="1244"/>
      <c r="E19" s="1428">
        <v>3852.8</v>
      </c>
      <c r="F19" s="1428"/>
      <c r="G19" s="1428">
        <v>3931.5</v>
      </c>
      <c r="H19" s="1428"/>
      <c r="I19" s="1428">
        <v>3998.8</v>
      </c>
      <c r="J19" s="1428"/>
      <c r="K19" s="1428">
        <v>4011.7</v>
      </c>
      <c r="L19" s="1428"/>
      <c r="M19" s="1431">
        <v>4011.2</v>
      </c>
      <c r="N19" s="1431"/>
      <c r="O19" s="1279"/>
      <c r="P19" s="1219"/>
    </row>
    <row r="20" spans="1:16" ht="11.25" customHeight="1" x14ac:dyDescent="0.2">
      <c r="A20" s="1219"/>
      <c r="B20" s="1282"/>
      <c r="C20" s="1287"/>
      <c r="D20" s="1214" t="s">
        <v>167</v>
      </c>
      <c r="E20" s="1428">
        <v>3035.7</v>
      </c>
      <c r="F20" s="1428"/>
      <c r="G20" s="1428">
        <v>3062.5</v>
      </c>
      <c r="H20" s="1428"/>
      <c r="I20" s="1428">
        <v>3099.9</v>
      </c>
      <c r="J20" s="1428"/>
      <c r="K20" s="1428">
        <v>3123</v>
      </c>
      <c r="L20" s="1428"/>
      <c r="M20" s="1431">
        <v>3141.1</v>
      </c>
      <c r="N20" s="1431"/>
      <c r="O20" s="1279"/>
      <c r="P20" s="1219"/>
    </row>
    <row r="21" spans="1:16" ht="11.25" customHeight="1" x14ac:dyDescent="0.2">
      <c r="A21" s="1219"/>
      <c r="B21" s="1282"/>
      <c r="C21" s="1287"/>
      <c r="D21" s="1214" t="s">
        <v>168</v>
      </c>
      <c r="E21" s="1428">
        <v>681.4</v>
      </c>
      <c r="F21" s="1428"/>
      <c r="G21" s="1428">
        <v>727.9</v>
      </c>
      <c r="H21" s="1428"/>
      <c r="I21" s="1428">
        <v>763</v>
      </c>
      <c r="J21" s="1428"/>
      <c r="K21" s="1428">
        <v>742.4</v>
      </c>
      <c r="L21" s="1428"/>
      <c r="M21" s="1431">
        <v>729.9</v>
      </c>
      <c r="N21" s="1431"/>
      <c r="O21" s="1279"/>
      <c r="P21" s="1219"/>
    </row>
    <row r="22" spans="1:16" ht="11.25" customHeight="1" x14ac:dyDescent="0.2">
      <c r="A22" s="1219"/>
      <c r="B22" s="1282"/>
      <c r="C22" s="1287"/>
      <c r="D22" s="1214" t="s">
        <v>129</v>
      </c>
      <c r="E22" s="1428">
        <v>135.69999999999999</v>
      </c>
      <c r="F22" s="1428"/>
      <c r="G22" s="1428">
        <v>141.1</v>
      </c>
      <c r="H22" s="1428"/>
      <c r="I22" s="1428">
        <v>135.9</v>
      </c>
      <c r="J22" s="1428"/>
      <c r="K22" s="1428">
        <v>146.30000000000001</v>
      </c>
      <c r="L22" s="1428"/>
      <c r="M22" s="1431">
        <v>140.19999999999999</v>
      </c>
      <c r="N22" s="1431"/>
      <c r="O22" s="1279"/>
      <c r="P22" s="1219"/>
    </row>
    <row r="23" spans="1:16" ht="11.25" customHeight="1" x14ac:dyDescent="0.2">
      <c r="A23" s="1219"/>
      <c r="B23" s="1282"/>
      <c r="C23" s="754" t="s">
        <v>169</v>
      </c>
      <c r="D23" s="1244"/>
      <c r="E23" s="1428">
        <v>782.5</v>
      </c>
      <c r="F23" s="1428"/>
      <c r="G23" s="1428">
        <v>806.2</v>
      </c>
      <c r="H23" s="1428"/>
      <c r="I23" s="1428">
        <v>782.8</v>
      </c>
      <c r="J23" s="1428"/>
      <c r="K23" s="1428">
        <v>772.1</v>
      </c>
      <c r="L23" s="1428"/>
      <c r="M23" s="1431">
        <v>774</v>
      </c>
      <c r="N23" s="1431"/>
      <c r="O23" s="1279"/>
      <c r="P23" s="1219"/>
    </row>
    <row r="24" spans="1:16" ht="11.25" customHeight="1" x14ac:dyDescent="0.2">
      <c r="A24" s="1219"/>
      <c r="B24" s="1282"/>
      <c r="C24" s="754" t="s">
        <v>129</v>
      </c>
      <c r="D24" s="1244"/>
      <c r="E24" s="1428">
        <v>22.8</v>
      </c>
      <c r="F24" s="1428"/>
      <c r="G24" s="1428">
        <v>22.7</v>
      </c>
      <c r="H24" s="1428"/>
      <c r="I24" s="1428">
        <v>21.4</v>
      </c>
      <c r="J24" s="1428"/>
      <c r="K24" s="1428">
        <v>21.1</v>
      </c>
      <c r="L24" s="1428"/>
      <c r="M24" s="1431">
        <v>21.5</v>
      </c>
      <c r="N24" s="1431"/>
      <c r="O24" s="1279"/>
      <c r="P24" s="1219"/>
    </row>
    <row r="25" spans="1:16" ht="15.75" customHeight="1" x14ac:dyDescent="0.2">
      <c r="A25" s="1219"/>
      <c r="B25" s="1282"/>
      <c r="C25" s="759" t="s">
        <v>170</v>
      </c>
      <c r="D25" s="759"/>
      <c r="E25" s="1427"/>
      <c r="F25" s="1427"/>
      <c r="G25" s="1427"/>
      <c r="H25" s="1427"/>
      <c r="I25" s="1427"/>
      <c r="J25" s="1427"/>
      <c r="K25" s="1427"/>
      <c r="L25" s="1427"/>
      <c r="M25" s="1429"/>
      <c r="N25" s="1429"/>
      <c r="O25" s="1279"/>
      <c r="P25" s="1219"/>
    </row>
    <row r="26" spans="1:16" s="1261" customFormat="1" ht="13.5" customHeight="1" x14ac:dyDescent="0.2">
      <c r="A26" s="1258"/>
      <c r="B26" s="1447" t="s">
        <v>171</v>
      </c>
      <c r="C26" s="1447"/>
      <c r="D26" s="1447"/>
      <c r="E26" s="1448">
        <v>66.3</v>
      </c>
      <c r="F26" s="1448"/>
      <c r="G26" s="1448">
        <v>67.599999999999994</v>
      </c>
      <c r="H26" s="1448"/>
      <c r="I26" s="1448">
        <v>68.5</v>
      </c>
      <c r="J26" s="1448"/>
      <c r="K26" s="1448">
        <v>68.900000000000006</v>
      </c>
      <c r="L26" s="1448"/>
      <c r="M26" s="1449">
        <v>68.900000000000006</v>
      </c>
      <c r="N26" s="1449"/>
      <c r="O26" s="1288"/>
      <c r="P26" s="1258"/>
    </row>
    <row r="27" spans="1:16" ht="11.25" customHeight="1" x14ac:dyDescent="0.2">
      <c r="A27" s="1219"/>
      <c r="B27" s="1282"/>
      <c r="C27" s="757"/>
      <c r="D27" s="1214" t="s">
        <v>72</v>
      </c>
      <c r="E27" s="1427">
        <v>69.400000000000006</v>
      </c>
      <c r="F27" s="1427"/>
      <c r="G27" s="1427">
        <v>70.8</v>
      </c>
      <c r="H27" s="1427"/>
      <c r="I27" s="1427">
        <v>72</v>
      </c>
      <c r="J27" s="1427"/>
      <c r="K27" s="1427">
        <v>72.2</v>
      </c>
      <c r="L27" s="1427"/>
      <c r="M27" s="1429">
        <v>71.900000000000006</v>
      </c>
      <c r="N27" s="1429"/>
      <c r="O27" s="1279"/>
      <c r="P27" s="1219"/>
    </row>
    <row r="28" spans="1:16" ht="11.25" customHeight="1" x14ac:dyDescent="0.2">
      <c r="A28" s="1219"/>
      <c r="B28" s="1282"/>
      <c r="C28" s="757"/>
      <c r="D28" s="1214" t="s">
        <v>71</v>
      </c>
      <c r="E28" s="1427">
        <v>63.4</v>
      </c>
      <c r="F28" s="1427"/>
      <c r="G28" s="1427">
        <v>64.5</v>
      </c>
      <c r="H28" s="1427"/>
      <c r="I28" s="1427">
        <v>65.3</v>
      </c>
      <c r="J28" s="1427"/>
      <c r="K28" s="1427">
        <v>65.8</v>
      </c>
      <c r="L28" s="1427"/>
      <c r="M28" s="1429">
        <v>66.099999999999994</v>
      </c>
      <c r="N28" s="1429"/>
      <c r="O28" s="1279"/>
      <c r="P28" s="1219"/>
    </row>
    <row r="29" spans="1:16" s="1261" customFormat="1" ht="13.5" customHeight="1" x14ac:dyDescent="0.2">
      <c r="A29" s="1258"/>
      <c r="B29" s="1447" t="s">
        <v>156</v>
      </c>
      <c r="C29" s="1447"/>
      <c r="D29" s="1447"/>
      <c r="E29" s="1448">
        <v>25</v>
      </c>
      <c r="F29" s="1448"/>
      <c r="G29" s="1448">
        <v>25.2</v>
      </c>
      <c r="H29" s="1448"/>
      <c r="I29" s="1448">
        <v>26.7</v>
      </c>
      <c r="J29" s="1448"/>
      <c r="K29" s="1448">
        <v>26.6</v>
      </c>
      <c r="L29" s="1448"/>
      <c r="M29" s="1449">
        <v>26</v>
      </c>
      <c r="N29" s="1449"/>
      <c r="O29" s="1288"/>
      <c r="P29" s="1258"/>
    </row>
    <row r="30" spans="1:16" ht="11.25" customHeight="1" x14ac:dyDescent="0.2">
      <c r="A30" s="1219"/>
      <c r="B30" s="1282"/>
      <c r="C30" s="757"/>
      <c r="D30" s="1214" t="s">
        <v>72</v>
      </c>
      <c r="E30" s="1427">
        <v>26.8</v>
      </c>
      <c r="F30" s="1427"/>
      <c r="G30" s="1427">
        <v>26.4</v>
      </c>
      <c r="H30" s="1427"/>
      <c r="I30" s="1427">
        <v>28.6</v>
      </c>
      <c r="J30" s="1427"/>
      <c r="K30" s="1427">
        <v>28.5</v>
      </c>
      <c r="L30" s="1427"/>
      <c r="M30" s="1429">
        <v>27.3</v>
      </c>
      <c r="N30" s="1429"/>
      <c r="O30" s="1279"/>
      <c r="P30" s="1219"/>
    </row>
    <row r="31" spans="1:16" ht="11.25" customHeight="1" x14ac:dyDescent="0.2">
      <c r="A31" s="1219"/>
      <c r="B31" s="1282"/>
      <c r="C31" s="757"/>
      <c r="D31" s="1214" t="s">
        <v>71</v>
      </c>
      <c r="E31" s="1427">
        <v>23.2</v>
      </c>
      <c r="F31" s="1427"/>
      <c r="G31" s="1427">
        <v>23.9</v>
      </c>
      <c r="H31" s="1427"/>
      <c r="I31" s="1427">
        <v>24.6</v>
      </c>
      <c r="J31" s="1427"/>
      <c r="K31" s="1427">
        <v>24.6</v>
      </c>
      <c r="L31" s="1427"/>
      <c r="M31" s="1429">
        <v>24.6</v>
      </c>
      <c r="N31" s="1429"/>
      <c r="O31" s="1279"/>
      <c r="P31" s="1219"/>
    </row>
    <row r="32" spans="1:16" s="1261" customFormat="1" ht="13.5" customHeight="1" x14ac:dyDescent="0.2">
      <c r="A32" s="1258"/>
      <c r="B32" s="1447" t="s">
        <v>172</v>
      </c>
      <c r="C32" s="1447"/>
      <c r="D32" s="1447"/>
      <c r="E32" s="1448">
        <v>53.9</v>
      </c>
      <c r="F32" s="1448"/>
      <c r="G32" s="1448">
        <v>56.1</v>
      </c>
      <c r="H32" s="1448"/>
      <c r="I32" s="1448">
        <v>57.1</v>
      </c>
      <c r="J32" s="1448"/>
      <c r="K32" s="1448">
        <v>57.8</v>
      </c>
      <c r="L32" s="1448"/>
      <c r="M32" s="1449">
        <v>58.3</v>
      </c>
      <c r="N32" s="1449"/>
      <c r="O32" s="1288"/>
      <c r="P32" s="1258"/>
    </row>
    <row r="33" spans="1:18" ht="11.25" customHeight="1" x14ac:dyDescent="0.2">
      <c r="A33" s="1219"/>
      <c r="B33" s="1282"/>
      <c r="C33" s="757"/>
      <c r="D33" s="1214" t="s">
        <v>72</v>
      </c>
      <c r="E33" s="1427">
        <v>60.4</v>
      </c>
      <c r="F33" s="1427"/>
      <c r="G33" s="1427">
        <v>62.2</v>
      </c>
      <c r="H33" s="1427"/>
      <c r="I33" s="1427">
        <v>64.099999999999994</v>
      </c>
      <c r="J33" s="1427"/>
      <c r="K33" s="1427">
        <v>65.400000000000006</v>
      </c>
      <c r="L33" s="1427"/>
      <c r="M33" s="1429">
        <v>64</v>
      </c>
      <c r="N33" s="1429"/>
      <c r="O33" s="1279"/>
      <c r="P33" s="1219"/>
    </row>
    <row r="34" spans="1:18" ht="11.25" customHeight="1" x14ac:dyDescent="0.2">
      <c r="A34" s="1219"/>
      <c r="B34" s="1282"/>
      <c r="C34" s="757"/>
      <c r="D34" s="1214" t="s">
        <v>71</v>
      </c>
      <c r="E34" s="1427">
        <v>48.2</v>
      </c>
      <c r="F34" s="1427"/>
      <c r="G34" s="1427">
        <v>50.6</v>
      </c>
      <c r="H34" s="1427"/>
      <c r="I34" s="1427">
        <v>50.9</v>
      </c>
      <c r="J34" s="1427"/>
      <c r="K34" s="1427">
        <v>51.1</v>
      </c>
      <c r="L34" s="1427"/>
      <c r="M34" s="1429">
        <v>53.3</v>
      </c>
      <c r="N34" s="1429"/>
      <c r="O34" s="1279"/>
      <c r="P34" s="1219"/>
    </row>
    <row r="35" spans="1:18" ht="15.75" customHeight="1" x14ac:dyDescent="0.2">
      <c r="A35" s="1219"/>
      <c r="B35" s="1282"/>
      <c r="C35" s="1445" t="s">
        <v>173</v>
      </c>
      <c r="D35" s="1445"/>
      <c r="E35" s="1446">
        <v>0</v>
      </c>
      <c r="F35" s="1446"/>
      <c r="G35" s="1446">
        <v>0</v>
      </c>
      <c r="H35" s="1446"/>
      <c r="I35" s="1446">
        <v>0</v>
      </c>
      <c r="J35" s="1446"/>
      <c r="K35" s="1446">
        <v>0</v>
      </c>
      <c r="L35" s="1446"/>
      <c r="M35" s="1444">
        <v>0</v>
      </c>
      <c r="N35" s="1444"/>
      <c r="O35" s="1279"/>
      <c r="P35" s="1219"/>
    </row>
    <row r="36" spans="1:18" ht="11.25" customHeight="1" x14ac:dyDescent="0.2">
      <c r="A36" s="1219"/>
      <c r="B36" s="1282"/>
      <c r="C36" s="1441" t="s">
        <v>171</v>
      </c>
      <c r="D36" s="1441"/>
      <c r="E36" s="1442">
        <v>-6.0000000000000071</v>
      </c>
      <c r="F36" s="1442"/>
      <c r="G36" s="1442">
        <v>-6.2999999999999972</v>
      </c>
      <c r="H36" s="1442"/>
      <c r="I36" s="1442">
        <v>-6.7000000000000028</v>
      </c>
      <c r="J36" s="1442"/>
      <c r="K36" s="1442">
        <v>-6.4000000000000057</v>
      </c>
      <c r="L36" s="1442"/>
      <c r="M36" s="1443">
        <v>-5.8000000000000114</v>
      </c>
      <c r="N36" s="1443"/>
      <c r="O36" s="1279"/>
      <c r="P36" s="1219"/>
    </row>
    <row r="37" spans="1:18" ht="11.25" customHeight="1" x14ac:dyDescent="0.2">
      <c r="A37" s="1219"/>
      <c r="B37" s="1282"/>
      <c r="C37" s="1441" t="s">
        <v>156</v>
      </c>
      <c r="D37" s="1441"/>
      <c r="E37" s="1442">
        <v>-3.6000000000000014</v>
      </c>
      <c r="F37" s="1442"/>
      <c r="G37" s="1442">
        <v>-2.5</v>
      </c>
      <c r="H37" s="1442"/>
      <c r="I37" s="1442">
        <v>-4</v>
      </c>
      <c r="J37" s="1442"/>
      <c r="K37" s="1442">
        <v>-3.8999999999999986</v>
      </c>
      <c r="L37" s="1442"/>
      <c r="M37" s="1443">
        <v>-2.6999999999999993</v>
      </c>
      <c r="N37" s="1443"/>
      <c r="O37" s="1279"/>
      <c r="P37" s="1219"/>
    </row>
    <row r="38" spans="1:18" ht="11.25" customHeight="1" x14ac:dyDescent="0.2">
      <c r="A38" s="1219"/>
      <c r="B38" s="1282"/>
      <c r="C38" s="1441" t="s">
        <v>172</v>
      </c>
      <c r="D38" s="1441"/>
      <c r="E38" s="1442">
        <v>-12.199999999999996</v>
      </c>
      <c r="F38" s="1442"/>
      <c r="G38" s="1442">
        <v>-11.600000000000001</v>
      </c>
      <c r="H38" s="1442"/>
      <c r="I38" s="1442">
        <v>-13.199999999999996</v>
      </c>
      <c r="J38" s="1442"/>
      <c r="K38" s="1442">
        <v>-14.300000000000004</v>
      </c>
      <c r="L38" s="1442"/>
      <c r="M38" s="1443">
        <v>-10.700000000000003</v>
      </c>
      <c r="N38" s="1443"/>
      <c r="O38" s="1279"/>
      <c r="P38" s="1219"/>
    </row>
    <row r="39" spans="1:18" ht="11.25" customHeight="1" thickBot="1" x14ac:dyDescent="0.25">
      <c r="A39" s="1219"/>
      <c r="B39" s="1282"/>
      <c r="C39" s="1214"/>
      <c r="D39" s="1214"/>
      <c r="E39" s="1289"/>
      <c r="F39" s="1289"/>
      <c r="G39" s="1289"/>
      <c r="H39" s="1289"/>
      <c r="I39" s="1289"/>
      <c r="J39" s="1289"/>
      <c r="K39" s="1289"/>
      <c r="L39" s="1289"/>
      <c r="M39" s="1290"/>
      <c r="N39" s="1290"/>
      <c r="O39" s="1279"/>
      <c r="P39" s="1219"/>
    </row>
    <row r="40" spans="1:18" s="1231" customFormat="1" ht="13.5" customHeight="1" thickBot="1" x14ac:dyDescent="0.25">
      <c r="A40" s="1226"/>
      <c r="B40" s="1253"/>
      <c r="C40" s="1228" t="s">
        <v>528</v>
      </c>
      <c r="D40" s="1229"/>
      <c r="E40" s="1229"/>
      <c r="F40" s="1229"/>
      <c r="G40" s="1229"/>
      <c r="H40" s="1229"/>
      <c r="I40" s="1229"/>
      <c r="J40" s="1229"/>
      <c r="K40" s="1229"/>
      <c r="L40" s="1229"/>
      <c r="M40" s="1229"/>
      <c r="N40" s="1230"/>
      <c r="O40" s="1279"/>
      <c r="P40" s="1226"/>
    </row>
    <row r="41" spans="1:18" s="1231" customFormat="1" ht="3.75" customHeight="1" x14ac:dyDescent="0.2">
      <c r="A41" s="1226"/>
      <c r="B41" s="1253"/>
      <c r="C41" s="1440" t="s">
        <v>159</v>
      </c>
      <c r="D41" s="1440"/>
      <c r="E41" s="1253"/>
      <c r="F41" s="1253"/>
      <c r="G41" s="1253"/>
      <c r="H41" s="1253"/>
      <c r="I41" s="1253"/>
      <c r="J41" s="1253"/>
      <c r="K41" s="1253"/>
      <c r="L41" s="1253"/>
      <c r="M41" s="1253"/>
      <c r="N41" s="1253"/>
      <c r="O41" s="1279"/>
      <c r="P41" s="1226"/>
    </row>
    <row r="42" spans="1:18" s="1286" customFormat="1" ht="12.75" customHeight="1" x14ac:dyDescent="0.2">
      <c r="A42" s="1283"/>
      <c r="B42" s="1244"/>
      <c r="C42" s="1440"/>
      <c r="D42" s="1440"/>
      <c r="E42" s="1234" t="s">
        <v>34</v>
      </c>
      <c r="F42" s="1235" t="s">
        <v>34</v>
      </c>
      <c r="G42" s="1234" t="s">
        <v>34</v>
      </c>
      <c r="H42" s="1235">
        <v>2017</v>
      </c>
      <c r="I42" s="1236"/>
      <c r="J42" s="1235" t="s">
        <v>34</v>
      </c>
      <c r="K42" s="1237" t="s">
        <v>34</v>
      </c>
      <c r="L42" s="1238" t="s">
        <v>34</v>
      </c>
      <c r="M42" s="1238">
        <v>2018</v>
      </c>
      <c r="N42" s="1239"/>
      <c r="O42" s="1285"/>
      <c r="P42" s="1283"/>
    </row>
    <row r="43" spans="1:18" x14ac:dyDescent="0.2">
      <c r="A43" s="1219"/>
      <c r="B43" s="1215"/>
      <c r="C43" s="1240"/>
      <c r="D43" s="1240"/>
      <c r="E43" s="1426" t="str">
        <f>+E7</f>
        <v>1.º trimestre</v>
      </c>
      <c r="F43" s="1426"/>
      <c r="G43" s="1426" t="str">
        <f>+G7</f>
        <v>2.º trimestre</v>
      </c>
      <c r="H43" s="1426"/>
      <c r="I43" s="1426" t="str">
        <f>+I7</f>
        <v>3.º trimestre</v>
      </c>
      <c r="J43" s="1426"/>
      <c r="K43" s="1426" t="str">
        <f>+K7</f>
        <v>4.º trimestre</v>
      </c>
      <c r="L43" s="1426"/>
      <c r="M43" s="1426" t="str">
        <f>+M7</f>
        <v>1.º trimestre</v>
      </c>
      <c r="N43" s="1426"/>
      <c r="O43" s="1279"/>
      <c r="P43" s="1219"/>
    </row>
    <row r="44" spans="1:18" ht="11.25" customHeight="1" x14ac:dyDescent="0.2">
      <c r="A44" s="1219"/>
      <c r="B44" s="1215"/>
      <c r="C44" s="1240"/>
      <c r="D44" s="1240"/>
      <c r="E44" s="765" t="s">
        <v>160</v>
      </c>
      <c r="F44" s="765" t="s">
        <v>106</v>
      </c>
      <c r="G44" s="765" t="s">
        <v>160</v>
      </c>
      <c r="H44" s="765" t="s">
        <v>106</v>
      </c>
      <c r="I44" s="766" t="s">
        <v>160</v>
      </c>
      <c r="J44" s="766" t="s">
        <v>106</v>
      </c>
      <c r="K44" s="766" t="s">
        <v>160</v>
      </c>
      <c r="L44" s="766" t="s">
        <v>106</v>
      </c>
      <c r="M44" s="766" t="s">
        <v>160</v>
      </c>
      <c r="N44" s="766" t="s">
        <v>106</v>
      </c>
      <c r="O44" s="1279"/>
      <c r="P44" s="1219"/>
    </row>
    <row r="45" spans="1:18" s="1243" customFormat="1" ht="15" customHeight="1" x14ac:dyDescent="0.2">
      <c r="A45" s="1241"/>
      <c r="B45" s="1291"/>
      <c r="C45" s="1423" t="s">
        <v>13</v>
      </c>
      <c r="D45" s="1423"/>
      <c r="E45" s="1292">
        <v>4658.1000000000004</v>
      </c>
      <c r="F45" s="1292">
        <f>+E45/E45*100</f>
        <v>100</v>
      </c>
      <c r="G45" s="1292">
        <v>4760.3999999999996</v>
      </c>
      <c r="H45" s="1292">
        <f>+G45/G45*100</f>
        <v>100</v>
      </c>
      <c r="I45" s="1292">
        <v>4803</v>
      </c>
      <c r="J45" s="1292">
        <f>+I45/I45*100</f>
        <v>100</v>
      </c>
      <c r="K45" s="1292">
        <v>4804.8999999999996</v>
      </c>
      <c r="L45" s="1292">
        <f>+K45/K45*100</f>
        <v>100</v>
      </c>
      <c r="M45" s="1292">
        <v>4806.7</v>
      </c>
      <c r="N45" s="1292">
        <f>+M45/M45*100</f>
        <v>100</v>
      </c>
      <c r="O45" s="1281"/>
      <c r="P45" s="1241"/>
      <c r="R45" s="1380"/>
    </row>
    <row r="46" spans="1:18" s="1286" customFormat="1" ht="11.25" customHeight="1" x14ac:dyDescent="0.2">
      <c r="A46" s="1283"/>
      <c r="B46" s="1244"/>
      <c r="C46" s="758"/>
      <c r="D46" s="1293" t="s">
        <v>156</v>
      </c>
      <c r="E46" s="1294">
        <v>274</v>
      </c>
      <c r="F46" s="1294">
        <f>+E46/E$45*100</f>
        <v>5.8822266589381931</v>
      </c>
      <c r="G46" s="1294">
        <v>275.39999999999998</v>
      </c>
      <c r="H46" s="1294">
        <f>+G46/G$45*100</f>
        <v>5.7852281320897401</v>
      </c>
      <c r="I46" s="1294">
        <v>291.2</v>
      </c>
      <c r="J46" s="1294">
        <f>+I46/I$45*100</f>
        <v>6.0628773683114714</v>
      </c>
      <c r="K46" s="1294">
        <v>290</v>
      </c>
      <c r="L46" s="1294">
        <f>+K46/K$45*100</f>
        <v>6.0355054215488364</v>
      </c>
      <c r="M46" s="1294">
        <v>283.3</v>
      </c>
      <c r="N46" s="1294">
        <f>+M46/M$45*100</f>
        <v>5.8938564919799452</v>
      </c>
      <c r="O46" s="1285"/>
      <c r="P46" s="1283"/>
      <c r="R46" s="1380"/>
    </row>
    <row r="47" spans="1:18" s="1286" customFormat="1" ht="11.25" customHeight="1" x14ac:dyDescent="0.2">
      <c r="A47" s="1283"/>
      <c r="B47" s="1244"/>
      <c r="C47" s="758"/>
      <c r="D47" s="754" t="s">
        <v>529</v>
      </c>
      <c r="E47" s="1294">
        <v>969.9</v>
      </c>
      <c r="F47" s="1294">
        <f>+E47/E45*100</f>
        <v>20.821794293810779</v>
      </c>
      <c r="G47" s="1294">
        <v>1027.5999999999999</v>
      </c>
      <c r="H47" s="1294">
        <f>+G47/G45*100</f>
        <v>21.586421309133684</v>
      </c>
      <c r="I47" s="1294">
        <v>1031</v>
      </c>
      <c r="J47" s="1294">
        <f>+I47/I45*100</f>
        <v>21.465750572558818</v>
      </c>
      <c r="K47" s="1294">
        <v>1029.5</v>
      </c>
      <c r="L47" s="1294">
        <f>+K47/K45*100</f>
        <v>21.426044246498368</v>
      </c>
      <c r="M47" s="1294">
        <v>1042.7</v>
      </c>
      <c r="N47" s="1294">
        <f>+M47/M45*100</f>
        <v>21.692637360351178</v>
      </c>
      <c r="O47" s="1285"/>
      <c r="P47" s="1283"/>
      <c r="R47" s="1380"/>
    </row>
    <row r="48" spans="1:18" s="1286" customFormat="1" ht="12.75" customHeight="1" x14ac:dyDescent="0.2">
      <c r="A48" s="1283"/>
      <c r="B48" s="1295"/>
      <c r="C48" s="754" t="s">
        <v>187</v>
      </c>
      <c r="D48" s="760"/>
      <c r="E48" s="1294">
        <v>1627.9</v>
      </c>
      <c r="F48" s="1294">
        <f>E48/E$45*100</f>
        <v>34.947725467465276</v>
      </c>
      <c r="G48" s="1294">
        <v>1662.3</v>
      </c>
      <c r="H48" s="1294">
        <f>G48/G$45*100</f>
        <v>34.919334509705067</v>
      </c>
      <c r="I48" s="1294">
        <v>1662.8</v>
      </c>
      <c r="J48" s="1294">
        <f>I48/I$45*100</f>
        <v>34.620029148448886</v>
      </c>
      <c r="K48" s="1294">
        <v>1663.2</v>
      </c>
      <c r="L48" s="1294">
        <f>K48/K$45*100</f>
        <v>34.614664196965599</v>
      </c>
      <c r="M48" s="1294">
        <v>1679</v>
      </c>
      <c r="N48" s="1294">
        <f>M48/M$45*100</f>
        <v>34.930409636548987</v>
      </c>
      <c r="O48" s="1285"/>
      <c r="P48" s="1283"/>
      <c r="R48" s="1380"/>
    </row>
    <row r="49" spans="1:18" s="1286" customFormat="1" ht="10.5" customHeight="1" x14ac:dyDescent="0.2">
      <c r="A49" s="1283"/>
      <c r="B49" s="1244"/>
      <c r="C49" s="757"/>
      <c r="D49" s="1214" t="s">
        <v>156</v>
      </c>
      <c r="E49" s="1296">
        <v>103</v>
      </c>
      <c r="F49" s="1296">
        <f>E49/E48*100</f>
        <v>6.3271699735856002</v>
      </c>
      <c r="G49" s="1296">
        <v>103</v>
      </c>
      <c r="H49" s="1296">
        <f>G49/G48*100</f>
        <v>6.1962341334295861</v>
      </c>
      <c r="I49" s="1296">
        <v>108.2</v>
      </c>
      <c r="J49" s="1296">
        <f>I49/I48*100</f>
        <v>6.5070964637960067</v>
      </c>
      <c r="K49" s="1296">
        <v>100.2</v>
      </c>
      <c r="L49" s="1296">
        <f>K49/K48*100</f>
        <v>6.0245310245310248</v>
      </c>
      <c r="M49" s="1296">
        <v>107.4</v>
      </c>
      <c r="N49" s="1296">
        <f>M49/M48*100</f>
        <v>6.3966646813579509</v>
      </c>
      <c r="O49" s="1285"/>
      <c r="P49" s="1283"/>
      <c r="R49" s="1380"/>
    </row>
    <row r="50" spans="1:18" s="1286" customFormat="1" ht="10.5" customHeight="1" x14ac:dyDescent="0.2">
      <c r="A50" s="1283"/>
      <c r="B50" s="1244"/>
      <c r="C50" s="757"/>
      <c r="D50" s="1214" t="s">
        <v>529</v>
      </c>
      <c r="E50" s="1296">
        <v>321.2</v>
      </c>
      <c r="F50" s="1296">
        <f>+E50/E48*100</f>
        <v>19.730941704035875</v>
      </c>
      <c r="G50" s="1296">
        <v>339.2</v>
      </c>
      <c r="H50" s="1296">
        <f>+G50/G48*100</f>
        <v>20.405462311255491</v>
      </c>
      <c r="I50" s="1296">
        <v>337.4</v>
      </c>
      <c r="J50" s="1296">
        <f>+I50/I48*100</f>
        <v>20.291075294683665</v>
      </c>
      <c r="K50" s="1296">
        <v>340.5</v>
      </c>
      <c r="L50" s="1296">
        <f>+K50/K48*100</f>
        <v>20.472582972582973</v>
      </c>
      <c r="M50" s="1296">
        <v>346.9</v>
      </c>
      <c r="N50" s="1296">
        <f>+M50/M48*100</f>
        <v>20.661107802263253</v>
      </c>
      <c r="O50" s="1285"/>
      <c r="P50" s="1283"/>
      <c r="R50" s="1380"/>
    </row>
    <row r="51" spans="1:18" s="1286" customFormat="1" ht="12.75" customHeight="1" x14ac:dyDescent="0.2">
      <c r="A51" s="1283"/>
      <c r="B51" s="1244"/>
      <c r="C51" s="754" t="s">
        <v>188</v>
      </c>
      <c r="D51" s="760"/>
      <c r="E51" s="1294">
        <v>1049.2</v>
      </c>
      <c r="F51" s="1294">
        <f>E51/E$45*100</f>
        <v>22.524205148021725</v>
      </c>
      <c r="G51" s="1294">
        <v>1069.4000000000001</v>
      </c>
      <c r="H51" s="1294">
        <f>G51/G$45*100</f>
        <v>22.464498781614996</v>
      </c>
      <c r="I51" s="1294">
        <v>1089.4000000000001</v>
      </c>
      <c r="J51" s="1294">
        <f>I51/I$45*100</f>
        <v>22.681657297522385</v>
      </c>
      <c r="K51" s="1294">
        <v>1084</v>
      </c>
      <c r="L51" s="1294">
        <f>K51/K$45*100</f>
        <v>22.56030302399634</v>
      </c>
      <c r="M51" s="1294">
        <v>1077.0999999999999</v>
      </c>
      <c r="N51" s="1294">
        <f>M51/M$45*100</f>
        <v>22.408305074167306</v>
      </c>
      <c r="O51" s="1285"/>
      <c r="P51" s="1283"/>
      <c r="R51" s="1380"/>
    </row>
    <row r="52" spans="1:18" s="1286" customFormat="1" ht="10.5" customHeight="1" x14ac:dyDescent="0.2">
      <c r="A52" s="1283"/>
      <c r="B52" s="1244"/>
      <c r="C52" s="757"/>
      <c r="D52" s="1214" t="s">
        <v>156</v>
      </c>
      <c r="E52" s="1296">
        <v>54.1</v>
      </c>
      <c r="F52" s="1296">
        <f>E52/E51*100</f>
        <v>5.1563095691955771</v>
      </c>
      <c r="G52" s="1296">
        <v>54.2</v>
      </c>
      <c r="H52" s="1296">
        <f>G52/G51*100</f>
        <v>5.0682625771460632</v>
      </c>
      <c r="I52" s="1296">
        <v>64.099999999999994</v>
      </c>
      <c r="J52" s="1296">
        <f>I52/I51*100</f>
        <v>5.8839728290802267</v>
      </c>
      <c r="K52" s="1296">
        <v>67.7</v>
      </c>
      <c r="L52" s="1296">
        <f>K52/K51*100</f>
        <v>6.2453874538745389</v>
      </c>
      <c r="M52" s="1296">
        <v>58.4</v>
      </c>
      <c r="N52" s="1296">
        <f>M52/M51*100</f>
        <v>5.4219663912357259</v>
      </c>
      <c r="O52" s="1285"/>
      <c r="P52" s="1283"/>
      <c r="R52" s="1380"/>
    </row>
    <row r="53" spans="1:18" s="1286" customFormat="1" ht="10.5" customHeight="1" x14ac:dyDescent="0.2">
      <c r="A53" s="1283"/>
      <c r="B53" s="1244"/>
      <c r="C53" s="757"/>
      <c r="D53" s="1214" t="s">
        <v>529</v>
      </c>
      <c r="E53" s="1296">
        <v>258</v>
      </c>
      <c r="F53" s="1296">
        <f>+E53/E51*100</f>
        <v>24.590163934426229</v>
      </c>
      <c r="G53" s="1296">
        <v>274.10000000000002</v>
      </c>
      <c r="H53" s="1296">
        <f>+G53/G51*100</f>
        <v>25.631195062651958</v>
      </c>
      <c r="I53" s="1296">
        <v>278.60000000000002</v>
      </c>
      <c r="J53" s="1296">
        <f>+I53/I51*100</f>
        <v>25.573710299247292</v>
      </c>
      <c r="K53" s="1296">
        <v>273.10000000000002</v>
      </c>
      <c r="L53" s="1296">
        <f>+K53/K51*100</f>
        <v>25.193726937269371</v>
      </c>
      <c r="M53" s="1296">
        <v>274.5</v>
      </c>
      <c r="N53" s="1296">
        <f>+M53/M51*100</f>
        <v>25.485098876613133</v>
      </c>
      <c r="O53" s="1285"/>
      <c r="P53" s="1283"/>
      <c r="R53" s="1380"/>
    </row>
    <row r="54" spans="1:18" s="1286" customFormat="1" ht="12.75" customHeight="1" x14ac:dyDescent="0.2">
      <c r="A54" s="1283"/>
      <c r="B54" s="1244"/>
      <c r="C54" s="754" t="s">
        <v>59</v>
      </c>
      <c r="D54" s="760"/>
      <c r="E54" s="1294">
        <v>1242.3</v>
      </c>
      <c r="F54" s="1294">
        <f>E54/E$45*100</f>
        <v>26.669672183937653</v>
      </c>
      <c r="G54" s="1294">
        <v>1272.7</v>
      </c>
      <c r="H54" s="1294">
        <f>G54/G$45*100</f>
        <v>26.735148306864971</v>
      </c>
      <c r="I54" s="1294">
        <v>1275.8</v>
      </c>
      <c r="J54" s="1294">
        <f>I54/I$45*100</f>
        <v>26.562565063501975</v>
      </c>
      <c r="K54" s="1294">
        <v>1291.5999999999999</v>
      </c>
      <c r="L54" s="1294">
        <f>K54/K$45*100</f>
        <v>26.88089242231888</v>
      </c>
      <c r="M54" s="1294">
        <v>1293.9000000000001</v>
      </c>
      <c r="N54" s="1294">
        <f>M54/M$45*100</f>
        <v>26.918676014729442</v>
      </c>
      <c r="O54" s="1285"/>
      <c r="P54" s="1283"/>
      <c r="R54" s="1380"/>
    </row>
    <row r="55" spans="1:18" s="1286" customFormat="1" ht="10.5" customHeight="1" x14ac:dyDescent="0.2">
      <c r="A55" s="1283"/>
      <c r="B55" s="1244"/>
      <c r="C55" s="757"/>
      <c r="D55" s="1214" t="s">
        <v>156</v>
      </c>
      <c r="E55" s="1296">
        <v>75.099999999999994</v>
      </c>
      <c r="F55" s="1296">
        <f>E55/E54*100</f>
        <v>6.0452386702084837</v>
      </c>
      <c r="G55" s="1296">
        <v>72.2</v>
      </c>
      <c r="H55" s="1296">
        <f>G55/G54*100</f>
        <v>5.672978706686572</v>
      </c>
      <c r="I55" s="1296">
        <v>67.8</v>
      </c>
      <c r="J55" s="1296">
        <f>I55/I54*100</f>
        <v>5.3143125881799653</v>
      </c>
      <c r="K55" s="1296">
        <v>76.099999999999994</v>
      </c>
      <c r="L55" s="1296">
        <f>K55/K54*100</f>
        <v>5.8919170021678537</v>
      </c>
      <c r="M55" s="1296">
        <v>72.8</v>
      </c>
      <c r="N55" s="1296">
        <f>M55/M54*100</f>
        <v>5.6264008037715429</v>
      </c>
      <c r="O55" s="1285"/>
      <c r="P55" s="1283"/>
      <c r="R55" s="1380"/>
    </row>
    <row r="56" spans="1:18" s="1286" customFormat="1" ht="10.5" customHeight="1" x14ac:dyDescent="0.2">
      <c r="A56" s="1283"/>
      <c r="B56" s="1244"/>
      <c r="C56" s="757"/>
      <c r="D56" s="1214" t="s">
        <v>529</v>
      </c>
      <c r="E56" s="1296">
        <v>236.8</v>
      </c>
      <c r="F56" s="1296">
        <f>+E56/E54*100</f>
        <v>19.061418336955647</v>
      </c>
      <c r="G56" s="1296">
        <v>252.6</v>
      </c>
      <c r="H56" s="1296">
        <f>+G56/G54*100</f>
        <v>19.847568162174902</v>
      </c>
      <c r="I56" s="1296">
        <v>252.6</v>
      </c>
      <c r="J56" s="1296">
        <f>+I56/I54*100</f>
        <v>19.799341589590846</v>
      </c>
      <c r="K56" s="1296">
        <v>254.6</v>
      </c>
      <c r="L56" s="1296">
        <f>+K56/K54*100</f>
        <v>19.711985134716631</v>
      </c>
      <c r="M56" s="1296">
        <v>258.2</v>
      </c>
      <c r="N56" s="1296">
        <f>+M56/M54*100</f>
        <v>19.955174279310608</v>
      </c>
      <c r="O56" s="1285"/>
      <c r="P56" s="1283"/>
      <c r="R56" s="1380"/>
    </row>
    <row r="57" spans="1:18" s="1286" customFormat="1" ht="12.75" customHeight="1" x14ac:dyDescent="0.2">
      <c r="A57" s="1283"/>
      <c r="B57" s="1244"/>
      <c r="C57" s="754" t="s">
        <v>190</v>
      </c>
      <c r="D57" s="760"/>
      <c r="E57" s="1294">
        <v>310.5</v>
      </c>
      <c r="F57" s="1294">
        <f>E57/E$45*100</f>
        <v>6.6658079474463836</v>
      </c>
      <c r="G57" s="1294">
        <v>315.10000000000002</v>
      </c>
      <c r="H57" s="1294">
        <f>G57/G$45*100</f>
        <v>6.6191916645660047</v>
      </c>
      <c r="I57" s="1294">
        <v>323.2</v>
      </c>
      <c r="J57" s="1294">
        <f>I57/I$45*100</f>
        <v>6.7291276285654806</v>
      </c>
      <c r="K57" s="1294">
        <v>321.10000000000002</v>
      </c>
      <c r="L57" s="1294">
        <f>K57/K$45*100</f>
        <v>6.6827613477907981</v>
      </c>
      <c r="M57" s="1294">
        <v>320.5</v>
      </c>
      <c r="N57" s="1294">
        <f>M57/M$45*100</f>
        <v>6.6677762290136684</v>
      </c>
      <c r="O57" s="1285"/>
      <c r="P57" s="1283"/>
      <c r="R57" s="1380"/>
    </row>
    <row r="58" spans="1:18" s="1286" customFormat="1" ht="10.5" customHeight="1" x14ac:dyDescent="0.2">
      <c r="A58" s="1283"/>
      <c r="B58" s="1244"/>
      <c r="C58" s="757"/>
      <c r="D58" s="1214" t="s">
        <v>156</v>
      </c>
      <c r="E58" s="1296">
        <v>16.600000000000001</v>
      </c>
      <c r="F58" s="1296">
        <f>E58/E57*100</f>
        <v>5.3462157809983903</v>
      </c>
      <c r="G58" s="1296">
        <v>17.5</v>
      </c>
      <c r="H58" s="1296">
        <f>G58/G57*100</f>
        <v>5.5537924468422721</v>
      </c>
      <c r="I58" s="1296">
        <v>18.100000000000001</v>
      </c>
      <c r="J58" s="1296">
        <f>I58/I57*100</f>
        <v>5.6002475247524757</v>
      </c>
      <c r="K58" s="1296">
        <v>18.100000000000001</v>
      </c>
      <c r="L58" s="1296">
        <f>K58/K57*100</f>
        <v>5.6368732482092812</v>
      </c>
      <c r="M58" s="1296">
        <v>18.5</v>
      </c>
      <c r="N58" s="1296">
        <f>M58/M57*100</f>
        <v>5.77223088923557</v>
      </c>
      <c r="O58" s="1285"/>
      <c r="P58" s="1283"/>
      <c r="R58" s="1380"/>
    </row>
    <row r="59" spans="1:18" s="1286" customFormat="1" ht="10.5" customHeight="1" x14ac:dyDescent="0.2">
      <c r="A59" s="1283"/>
      <c r="B59" s="1244"/>
      <c r="C59" s="757"/>
      <c r="D59" s="1214" t="s">
        <v>529</v>
      </c>
      <c r="E59" s="1296">
        <v>67.3</v>
      </c>
      <c r="F59" s="1296">
        <f>+E59/E57*100</f>
        <v>21.674718196457327</v>
      </c>
      <c r="G59" s="1296">
        <v>70.2</v>
      </c>
      <c r="H59" s="1296">
        <f>+G59/G57*100</f>
        <v>22.278641701047285</v>
      </c>
      <c r="I59" s="1296">
        <v>72.099999999999994</v>
      </c>
      <c r="J59" s="1296">
        <f>+I59/I57*100</f>
        <v>22.308168316831683</v>
      </c>
      <c r="K59" s="1296">
        <v>70.3</v>
      </c>
      <c r="L59" s="1296">
        <f>+K59/K57*100</f>
        <v>21.893491124260354</v>
      </c>
      <c r="M59" s="1296">
        <v>73.900000000000006</v>
      </c>
      <c r="N59" s="1296">
        <f>+M59/M57*100</f>
        <v>23.057722308892359</v>
      </c>
      <c r="O59" s="1285"/>
      <c r="P59" s="1283"/>
      <c r="R59" s="1380"/>
    </row>
    <row r="60" spans="1:18" s="1286" customFormat="1" ht="12.75" customHeight="1" x14ac:dyDescent="0.2">
      <c r="A60" s="1283"/>
      <c r="B60" s="1244"/>
      <c r="C60" s="754" t="s">
        <v>191</v>
      </c>
      <c r="D60" s="760"/>
      <c r="E60" s="1294">
        <v>202.2</v>
      </c>
      <c r="F60" s="1294">
        <f>E60/E$45*100</f>
        <v>4.3408256585303011</v>
      </c>
      <c r="G60" s="1294">
        <v>213.3</v>
      </c>
      <c r="H60" s="1294">
        <f>G60/G$45*100</f>
        <v>4.4807159062263677</v>
      </c>
      <c r="I60" s="1294">
        <v>220.3</v>
      </c>
      <c r="J60" s="1294">
        <f>I60/I$45*100</f>
        <v>4.5867166354361864</v>
      </c>
      <c r="K60" s="1294">
        <v>210.2</v>
      </c>
      <c r="L60" s="1294">
        <f>K60/K$45*100</f>
        <v>4.3747008262398799</v>
      </c>
      <c r="M60" s="1294">
        <v>203.5</v>
      </c>
      <c r="N60" s="1294">
        <f>M60/M$45*100</f>
        <v>4.2336738302785699</v>
      </c>
      <c r="O60" s="1285"/>
      <c r="P60" s="1283"/>
      <c r="R60" s="1380"/>
    </row>
    <row r="61" spans="1:18" s="1286" customFormat="1" ht="10.5" customHeight="1" x14ac:dyDescent="0.2">
      <c r="A61" s="1283"/>
      <c r="B61" s="1244"/>
      <c r="C61" s="757"/>
      <c r="D61" s="1214" t="s">
        <v>156</v>
      </c>
      <c r="E61" s="1296">
        <v>11.7</v>
      </c>
      <c r="F61" s="1296">
        <f>E61/E60*100</f>
        <v>5.7863501483679523</v>
      </c>
      <c r="G61" s="1296">
        <v>14.7</v>
      </c>
      <c r="H61" s="1296">
        <f>G61/G60*100</f>
        <v>6.8917018284106888</v>
      </c>
      <c r="I61" s="1296">
        <v>17</v>
      </c>
      <c r="J61" s="1296">
        <f>I61/I60*100</f>
        <v>7.7167498865183841</v>
      </c>
      <c r="K61" s="1296">
        <v>12.2</v>
      </c>
      <c r="L61" s="1296">
        <f>K61/K60*100</f>
        <v>5.803996194100856</v>
      </c>
      <c r="M61" s="1296">
        <v>11.5</v>
      </c>
      <c r="N61" s="1296">
        <f>M61/M60*100</f>
        <v>5.6511056511056514</v>
      </c>
      <c r="O61" s="1285"/>
      <c r="P61" s="1283"/>
      <c r="R61" s="1380"/>
    </row>
    <row r="62" spans="1:18" s="1286" customFormat="1" ht="10.5" customHeight="1" x14ac:dyDescent="0.2">
      <c r="A62" s="1283"/>
      <c r="B62" s="1244"/>
      <c r="C62" s="757"/>
      <c r="D62" s="1214" t="s">
        <v>529</v>
      </c>
      <c r="E62" s="1296">
        <v>43.2</v>
      </c>
      <c r="F62" s="1296">
        <f>+E62/E60*100</f>
        <v>21.36498516320475</v>
      </c>
      <c r="G62" s="1296">
        <v>45.2</v>
      </c>
      <c r="H62" s="1296">
        <f>+G62/G60*100</f>
        <v>21.190811064228786</v>
      </c>
      <c r="I62" s="1296">
        <v>45.5</v>
      </c>
      <c r="J62" s="1296">
        <f>+I62/I60*100</f>
        <v>20.653654108034498</v>
      </c>
      <c r="K62" s="1296">
        <v>43.8</v>
      </c>
      <c r="L62" s="1296">
        <f>+K62/K60*100</f>
        <v>20.837297811607989</v>
      </c>
      <c r="M62" s="1296">
        <v>42.1</v>
      </c>
      <c r="N62" s="1296">
        <f>+M62/M60*100</f>
        <v>20.68796068796069</v>
      </c>
      <c r="O62" s="1285"/>
      <c r="P62" s="1283"/>
      <c r="R62" s="1380"/>
    </row>
    <row r="63" spans="1:18" s="1286" customFormat="1" ht="12.75" customHeight="1" x14ac:dyDescent="0.2">
      <c r="A63" s="1283"/>
      <c r="B63" s="1244"/>
      <c r="C63" s="754" t="s">
        <v>130</v>
      </c>
      <c r="D63" s="760"/>
      <c r="E63" s="1294">
        <v>111.2</v>
      </c>
      <c r="F63" s="1294">
        <f>E63/E$45*100</f>
        <v>2.3872394323865951</v>
      </c>
      <c r="G63" s="1294">
        <v>109.6</v>
      </c>
      <c r="H63" s="1294">
        <f>G63/G$45*100</f>
        <v>2.3023275355012185</v>
      </c>
      <c r="I63" s="1294">
        <v>112.4</v>
      </c>
      <c r="J63" s="1294">
        <f>I63/I$45*100</f>
        <v>2.3402040391422028</v>
      </c>
      <c r="K63" s="1294">
        <v>111.9</v>
      </c>
      <c r="L63" s="1294">
        <f>K63/K$45*100</f>
        <v>2.3288726092114302</v>
      </c>
      <c r="M63" s="1294">
        <v>111.5</v>
      </c>
      <c r="N63" s="1294">
        <f>M63/M$45*100</f>
        <v>2.3196787817005431</v>
      </c>
      <c r="O63" s="1285"/>
      <c r="P63" s="1283"/>
      <c r="R63" s="1380"/>
    </row>
    <row r="64" spans="1:18" s="1286" customFormat="1" ht="10.5" customHeight="1" x14ac:dyDescent="0.2">
      <c r="A64" s="1283"/>
      <c r="B64" s="1244"/>
      <c r="C64" s="757"/>
      <c r="D64" s="1214" t="s">
        <v>156</v>
      </c>
      <c r="E64" s="1296">
        <v>7.9</v>
      </c>
      <c r="F64" s="1296">
        <f>E64/E63*100</f>
        <v>7.1043165467625897</v>
      </c>
      <c r="G64" s="1296">
        <v>8.1</v>
      </c>
      <c r="H64" s="1296">
        <f>G64/G63*100</f>
        <v>7.39051094890511</v>
      </c>
      <c r="I64" s="1296">
        <v>8.8000000000000007</v>
      </c>
      <c r="J64" s="1296">
        <f>I64/I63*100</f>
        <v>7.8291814946619214</v>
      </c>
      <c r="K64" s="1296">
        <v>7.9</v>
      </c>
      <c r="L64" s="1296">
        <f>K64/K63*100</f>
        <v>7.0598748882931188</v>
      </c>
      <c r="M64" s="1296">
        <v>7.6</v>
      </c>
      <c r="N64" s="1296">
        <f>M64/M63*100</f>
        <v>6.8161434977578468</v>
      </c>
      <c r="O64" s="1285"/>
      <c r="P64" s="1283"/>
      <c r="R64" s="1380"/>
    </row>
    <row r="65" spans="1:18" s="1286" customFormat="1" ht="10.5" customHeight="1" x14ac:dyDescent="0.2">
      <c r="A65" s="1283"/>
      <c r="B65" s="1244"/>
      <c r="C65" s="757"/>
      <c r="D65" s="1214" t="s">
        <v>529</v>
      </c>
      <c r="E65" s="1296">
        <v>18.7</v>
      </c>
      <c r="F65" s="1296">
        <f>+E65/E63*100</f>
        <v>16.816546762589926</v>
      </c>
      <c r="G65" s="1296">
        <v>18.899999999999999</v>
      </c>
      <c r="H65" s="1296">
        <f>+G65/G63*100</f>
        <v>17.244525547445257</v>
      </c>
      <c r="I65" s="1296">
        <v>18.899999999999999</v>
      </c>
      <c r="J65" s="1296">
        <f>+I65/I63*100</f>
        <v>16.814946619217082</v>
      </c>
      <c r="K65" s="1296">
        <v>19</v>
      </c>
      <c r="L65" s="1296">
        <f>+K65/K63*100</f>
        <v>16.979445933869524</v>
      </c>
      <c r="M65" s="1296">
        <v>19.399999999999999</v>
      </c>
      <c r="N65" s="1296">
        <f>+M65/M63*100</f>
        <v>17.399103139013452</v>
      </c>
      <c r="O65" s="1285"/>
      <c r="P65" s="1283"/>
      <c r="R65" s="1380"/>
    </row>
    <row r="66" spans="1:18" s="1286" customFormat="1" ht="12.75" customHeight="1" x14ac:dyDescent="0.2">
      <c r="A66" s="1283"/>
      <c r="B66" s="1244"/>
      <c r="C66" s="754" t="s">
        <v>131</v>
      </c>
      <c r="D66" s="760"/>
      <c r="E66" s="1294">
        <v>114.9</v>
      </c>
      <c r="F66" s="1294">
        <f>E66/E$45*100</f>
        <v>2.4666709602627677</v>
      </c>
      <c r="G66" s="1294">
        <v>118.2</v>
      </c>
      <c r="H66" s="1294">
        <f>G66/G$45*100</f>
        <v>2.4829846231409127</v>
      </c>
      <c r="I66" s="1294">
        <v>119.3</v>
      </c>
      <c r="J66" s="1294">
        <f>I66/I$45*100</f>
        <v>2.4838642515094733</v>
      </c>
      <c r="K66" s="1294">
        <v>122.9</v>
      </c>
      <c r="L66" s="1294">
        <f>K66/K$45*100</f>
        <v>2.5578055734770757</v>
      </c>
      <c r="M66" s="1294">
        <v>121.2</v>
      </c>
      <c r="N66" s="1294">
        <f>M66/M$45*100</f>
        <v>2.5214804335614871</v>
      </c>
      <c r="O66" s="1285"/>
      <c r="P66" s="1283"/>
      <c r="R66" s="1380"/>
    </row>
    <row r="67" spans="1:18" s="1286" customFormat="1" ht="10.5" customHeight="1" x14ac:dyDescent="0.2">
      <c r="A67" s="1283"/>
      <c r="B67" s="1244"/>
      <c r="C67" s="757"/>
      <c r="D67" s="1214" t="s">
        <v>156</v>
      </c>
      <c r="E67" s="1296">
        <v>5.5</v>
      </c>
      <c r="F67" s="1296">
        <f>E67/E66*100</f>
        <v>4.7867711053089641</v>
      </c>
      <c r="G67" s="1296">
        <v>5.8</v>
      </c>
      <c r="H67" s="1296">
        <f>G67/G66*100</f>
        <v>4.9069373942470387</v>
      </c>
      <c r="I67" s="1296">
        <v>7.3</v>
      </c>
      <c r="J67" s="1296">
        <f>I67/I66*100</f>
        <v>6.1190276613579213</v>
      </c>
      <c r="K67" s="1296">
        <v>7.7</v>
      </c>
      <c r="L67" s="1296">
        <f>K67/K66*100</f>
        <v>6.2652563059397881</v>
      </c>
      <c r="M67" s="1296">
        <v>7.1</v>
      </c>
      <c r="N67" s="1296">
        <f>M67/M66*100</f>
        <v>5.8580858085808574</v>
      </c>
      <c r="O67" s="1285"/>
      <c r="P67" s="1283"/>
      <c r="R67" s="1380"/>
    </row>
    <row r="68" spans="1:18" s="1286" customFormat="1" ht="10.5" customHeight="1" x14ac:dyDescent="0.2">
      <c r="A68" s="1283"/>
      <c r="B68" s="1244"/>
      <c r="C68" s="757"/>
      <c r="D68" s="1214" t="s">
        <v>529</v>
      </c>
      <c r="E68" s="1296">
        <v>24.6</v>
      </c>
      <c r="F68" s="1296">
        <f>+E68/E66*100</f>
        <v>21.409921671018278</v>
      </c>
      <c r="G68" s="1296">
        <v>27.5</v>
      </c>
      <c r="H68" s="1296">
        <f>+G68/G66*100</f>
        <v>23.265651438240269</v>
      </c>
      <c r="I68" s="1296">
        <v>25.9</v>
      </c>
      <c r="J68" s="1296">
        <f>+I68/I66*100</f>
        <v>21.709974853310978</v>
      </c>
      <c r="K68" s="1296">
        <v>28.2</v>
      </c>
      <c r="L68" s="1296">
        <f>+K68/K66*100</f>
        <v>22.94548413344182</v>
      </c>
      <c r="M68" s="1296">
        <v>27.6</v>
      </c>
      <c r="N68" s="1296">
        <f>+M68/M66*100</f>
        <v>22.772277227722775</v>
      </c>
      <c r="O68" s="1285"/>
      <c r="P68" s="1283"/>
      <c r="R68" s="1380"/>
    </row>
    <row r="69" spans="1:18" s="828" customFormat="1" ht="12" customHeight="1" x14ac:dyDescent="0.2">
      <c r="A69" s="844"/>
      <c r="B69" s="844"/>
      <c r="C69" s="845" t="s">
        <v>495</v>
      </c>
      <c r="D69" s="846"/>
      <c r="E69" s="847"/>
      <c r="F69" s="1264"/>
      <c r="G69" s="847"/>
      <c r="H69" s="1264"/>
      <c r="I69" s="847"/>
      <c r="J69" s="1264"/>
      <c r="K69" s="847"/>
      <c r="L69" s="1264"/>
      <c r="M69" s="847"/>
      <c r="N69" s="1264"/>
      <c r="O69" s="1285"/>
      <c r="P69" s="839"/>
    </row>
    <row r="70" spans="1:18" ht="13.5" customHeight="1" x14ac:dyDescent="0.2">
      <c r="A70" s="1219"/>
      <c r="B70" s="1215"/>
      <c r="C70" s="1266" t="s">
        <v>398</v>
      </c>
      <c r="D70" s="1224"/>
      <c r="E70" s="1267" t="s">
        <v>88</v>
      </c>
      <c r="F70" s="929"/>
      <c r="G70" s="1268"/>
      <c r="H70" s="1268"/>
      <c r="I70" s="1289"/>
      <c r="J70" s="1297"/>
      <c r="K70" s="1298"/>
      <c r="L70" s="1289"/>
      <c r="M70" s="1299"/>
      <c r="N70" s="1299"/>
      <c r="O70" s="1279"/>
      <c r="P70" s="1219"/>
    </row>
    <row r="71" spans="1:18" s="1261" customFormat="1" ht="13.5" customHeight="1" x14ac:dyDescent="0.2">
      <c r="A71" s="1258"/>
      <c r="B71" s="1300"/>
      <c r="C71" s="1300"/>
      <c r="D71" s="1300"/>
      <c r="E71" s="1215"/>
      <c r="F71" s="1215"/>
      <c r="G71" s="1215"/>
      <c r="H71" s="1215"/>
      <c r="I71" s="1215"/>
      <c r="J71" s="1215"/>
      <c r="K71" s="1439">
        <v>43282</v>
      </c>
      <c r="L71" s="1439"/>
      <c r="M71" s="1439"/>
      <c r="N71" s="1439"/>
      <c r="O71" s="1301">
        <v>7</v>
      </c>
      <c r="P71" s="1219"/>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220" customWidth="1"/>
    <col min="2" max="2" width="2.5703125" style="1220" customWidth="1"/>
    <col min="3" max="3" width="1" style="1220" customWidth="1"/>
    <col min="4" max="4" width="32.42578125" style="1220" customWidth="1"/>
    <col min="5" max="5" width="7.42578125" style="1220" customWidth="1"/>
    <col min="6" max="6" width="5.140625" style="1220" customWidth="1"/>
    <col min="7" max="7" width="7.42578125" style="1220" customWidth="1"/>
    <col min="8" max="8" width="5.140625" style="1220" customWidth="1"/>
    <col min="9" max="9" width="7.42578125" style="1220" customWidth="1"/>
    <col min="10" max="10" width="5.140625" style="1220" customWidth="1"/>
    <col min="11" max="11" width="7.42578125" style="1220" customWidth="1"/>
    <col min="12" max="12" width="5.140625" style="1220" customWidth="1"/>
    <col min="13" max="13" width="7.42578125" style="1220" customWidth="1"/>
    <col min="14" max="14" width="5.140625" style="1220" customWidth="1"/>
    <col min="15" max="15" width="2.5703125" style="1220" customWidth="1"/>
    <col min="16" max="16" width="1" style="1220" customWidth="1"/>
    <col min="17" max="16384" width="9.140625" style="1220"/>
  </cols>
  <sheetData>
    <row r="1" spans="1:16" ht="13.5" customHeight="1" x14ac:dyDescent="0.2">
      <c r="A1" s="1219"/>
      <c r="B1" s="1302"/>
      <c r="C1" s="1302"/>
      <c r="D1" s="1302"/>
      <c r="E1" s="1215"/>
      <c r="F1" s="1215"/>
      <c r="G1" s="1215"/>
      <c r="H1" s="1215"/>
      <c r="I1" s="1468" t="s">
        <v>314</v>
      </c>
      <c r="J1" s="1468"/>
      <c r="K1" s="1468"/>
      <c r="L1" s="1468"/>
      <c r="M1" s="1468"/>
      <c r="N1" s="1468"/>
      <c r="O1" s="1303"/>
      <c r="P1" s="1304"/>
    </row>
    <row r="2" spans="1:16" ht="6" customHeight="1" x14ac:dyDescent="0.2">
      <c r="A2" s="1219"/>
      <c r="B2" s="1305"/>
      <c r="C2" s="1272"/>
      <c r="D2" s="1272"/>
      <c r="E2" s="1274"/>
      <c r="F2" s="1274"/>
      <c r="G2" s="1274"/>
      <c r="H2" s="1274"/>
      <c r="I2" s="1222"/>
      <c r="J2" s="1222"/>
      <c r="K2" s="1222"/>
      <c r="L2" s="1222"/>
      <c r="M2" s="1222"/>
      <c r="N2" s="1306"/>
      <c r="O2" s="1215"/>
      <c r="P2" s="1219"/>
    </row>
    <row r="3" spans="1:16" ht="10.5" customHeight="1" thickBot="1" x14ac:dyDescent="0.25">
      <c r="A3" s="1219"/>
      <c r="B3" s="1307"/>
      <c r="C3" s="1308"/>
      <c r="D3" s="1309"/>
      <c r="E3" s="1310"/>
      <c r="F3" s="1310"/>
      <c r="G3" s="1310"/>
      <c r="H3" s="1310"/>
      <c r="I3" s="1215"/>
      <c r="J3" s="1215"/>
      <c r="K3" s="1215"/>
      <c r="L3" s="1215"/>
      <c r="M3" s="1430" t="s">
        <v>73</v>
      </c>
      <c r="N3" s="1430"/>
      <c r="O3" s="1215"/>
      <c r="P3" s="1219"/>
    </row>
    <row r="4" spans="1:16" s="1231" customFormat="1" ht="13.5" customHeight="1" thickBot="1" x14ac:dyDescent="0.25">
      <c r="A4" s="1226"/>
      <c r="B4" s="1227"/>
      <c r="C4" s="1311" t="s">
        <v>179</v>
      </c>
      <c r="D4" s="1229"/>
      <c r="E4" s="1229"/>
      <c r="F4" s="1229"/>
      <c r="G4" s="1229"/>
      <c r="H4" s="1229"/>
      <c r="I4" s="1229"/>
      <c r="J4" s="1229"/>
      <c r="K4" s="1229"/>
      <c r="L4" s="1229"/>
      <c r="M4" s="1229"/>
      <c r="N4" s="1230"/>
      <c r="O4" s="1215"/>
      <c r="P4" s="1226"/>
    </row>
    <row r="5" spans="1:16" ht="3.75" customHeight="1" x14ac:dyDescent="0.2">
      <c r="A5" s="1219"/>
      <c r="B5" s="1223"/>
      <c r="C5" s="1437" t="s">
        <v>155</v>
      </c>
      <c r="D5" s="1438"/>
      <c r="E5" s="1312"/>
      <c r="F5" s="1312"/>
      <c r="G5" s="1312"/>
      <c r="H5" s="1312"/>
      <c r="I5" s="1312"/>
      <c r="J5" s="1312"/>
      <c r="K5" s="1224"/>
      <c r="L5" s="1313"/>
      <c r="M5" s="1313"/>
      <c r="N5" s="1313"/>
      <c r="O5" s="1215"/>
      <c r="P5" s="1219"/>
    </row>
    <row r="6" spans="1:16" ht="12.75" customHeight="1" x14ac:dyDescent="0.2">
      <c r="A6" s="1219"/>
      <c r="B6" s="1223"/>
      <c r="C6" s="1438"/>
      <c r="D6" s="1438"/>
      <c r="E6" s="1234" t="s">
        <v>34</v>
      </c>
      <c r="F6" s="1235" t="s">
        <v>34</v>
      </c>
      <c r="G6" s="1234" t="s">
        <v>34</v>
      </c>
      <c r="H6" s="1235">
        <v>2017</v>
      </c>
      <c r="I6" s="1236"/>
      <c r="J6" s="1235" t="s">
        <v>34</v>
      </c>
      <c r="K6" s="1237" t="s">
        <v>34</v>
      </c>
      <c r="L6" s="1238" t="s">
        <v>34</v>
      </c>
      <c r="M6" s="1238">
        <v>2018</v>
      </c>
      <c r="N6" s="1239"/>
      <c r="O6" s="1215"/>
      <c r="P6" s="1226"/>
    </row>
    <row r="7" spans="1:16" ht="12.75" customHeight="1" x14ac:dyDescent="0.2">
      <c r="A7" s="1219"/>
      <c r="B7" s="1223"/>
      <c r="C7" s="1284"/>
      <c r="D7" s="1284"/>
      <c r="E7" s="1426" t="s">
        <v>624</v>
      </c>
      <c r="F7" s="1426"/>
      <c r="G7" s="1426" t="s">
        <v>625</v>
      </c>
      <c r="H7" s="1426"/>
      <c r="I7" s="1426" t="s">
        <v>626</v>
      </c>
      <c r="J7" s="1426"/>
      <c r="K7" s="1426" t="s">
        <v>627</v>
      </c>
      <c r="L7" s="1426"/>
      <c r="M7" s="1426" t="s">
        <v>624</v>
      </c>
      <c r="N7" s="1426"/>
      <c r="O7" s="1245"/>
      <c r="P7" s="1219"/>
    </row>
    <row r="8" spans="1:16" s="1243" customFormat="1" ht="17.25" customHeight="1" x14ac:dyDescent="0.2">
      <c r="A8" s="1241"/>
      <c r="B8" s="1242"/>
      <c r="C8" s="1423" t="s">
        <v>180</v>
      </c>
      <c r="D8" s="1423"/>
      <c r="E8" s="1464">
        <v>523.9</v>
      </c>
      <c r="F8" s="1464"/>
      <c r="G8" s="1464">
        <v>461.4</v>
      </c>
      <c r="H8" s="1464"/>
      <c r="I8" s="1464">
        <v>444</v>
      </c>
      <c r="J8" s="1464"/>
      <c r="K8" s="1464">
        <v>422</v>
      </c>
      <c r="L8" s="1464"/>
      <c r="M8" s="1465">
        <v>410.1</v>
      </c>
      <c r="N8" s="1465"/>
      <c r="O8" s="1247"/>
      <c r="P8" s="1241"/>
    </row>
    <row r="9" spans="1:16" ht="12" customHeight="1" x14ac:dyDescent="0.2">
      <c r="A9" s="1219"/>
      <c r="B9" s="1223"/>
      <c r="C9" s="754" t="s">
        <v>72</v>
      </c>
      <c r="D9" s="1244"/>
      <c r="E9" s="1466">
        <v>258.60000000000002</v>
      </c>
      <c r="F9" s="1466"/>
      <c r="G9" s="1466">
        <v>224.2</v>
      </c>
      <c r="H9" s="1466"/>
      <c r="I9" s="1466">
        <v>207.2</v>
      </c>
      <c r="J9" s="1466"/>
      <c r="K9" s="1466">
        <v>206.5</v>
      </c>
      <c r="L9" s="1466"/>
      <c r="M9" s="1467">
        <v>203.4</v>
      </c>
      <c r="N9" s="1467"/>
      <c r="O9" s="1245"/>
      <c r="P9" s="1219"/>
    </row>
    <row r="10" spans="1:16" ht="12" customHeight="1" x14ac:dyDescent="0.2">
      <c r="A10" s="1219"/>
      <c r="B10" s="1223"/>
      <c r="C10" s="754" t="s">
        <v>71</v>
      </c>
      <c r="D10" s="1244"/>
      <c r="E10" s="1466">
        <v>265.3</v>
      </c>
      <c r="F10" s="1466"/>
      <c r="G10" s="1466">
        <v>237.1</v>
      </c>
      <c r="H10" s="1466"/>
      <c r="I10" s="1466">
        <v>236.8</v>
      </c>
      <c r="J10" s="1466"/>
      <c r="K10" s="1466">
        <v>215.4</v>
      </c>
      <c r="L10" s="1466"/>
      <c r="M10" s="1467">
        <v>206.7</v>
      </c>
      <c r="N10" s="1467"/>
      <c r="O10" s="1245"/>
      <c r="P10" s="1219"/>
    </row>
    <row r="11" spans="1:16" ht="17.25" customHeight="1" x14ac:dyDescent="0.2">
      <c r="A11" s="1219"/>
      <c r="B11" s="1223"/>
      <c r="C11" s="754" t="s">
        <v>156</v>
      </c>
      <c r="D11" s="1244"/>
      <c r="E11" s="1466">
        <v>91.6</v>
      </c>
      <c r="F11" s="1466"/>
      <c r="G11" s="1466">
        <v>80.8</v>
      </c>
      <c r="H11" s="1466"/>
      <c r="I11" s="1466">
        <v>93.2</v>
      </c>
      <c r="J11" s="1466"/>
      <c r="K11" s="1466">
        <v>88.8</v>
      </c>
      <c r="L11" s="1466"/>
      <c r="M11" s="1467">
        <v>79.2</v>
      </c>
      <c r="N11" s="1467"/>
      <c r="O11" s="1245"/>
      <c r="P11" s="1219"/>
    </row>
    <row r="12" spans="1:16" ht="12.75" customHeight="1" x14ac:dyDescent="0.2">
      <c r="A12" s="1219"/>
      <c r="B12" s="1223"/>
      <c r="C12" s="754" t="s">
        <v>157</v>
      </c>
      <c r="D12" s="1244"/>
      <c r="E12" s="1466">
        <v>232</v>
      </c>
      <c r="F12" s="1466"/>
      <c r="G12" s="1466">
        <v>209.3</v>
      </c>
      <c r="H12" s="1466"/>
      <c r="I12" s="1466">
        <v>187.6</v>
      </c>
      <c r="J12" s="1466"/>
      <c r="K12" s="1466">
        <v>175.5</v>
      </c>
      <c r="L12" s="1466"/>
      <c r="M12" s="1467">
        <v>180.8</v>
      </c>
      <c r="N12" s="1467"/>
      <c r="O12" s="1245"/>
      <c r="P12" s="1219"/>
    </row>
    <row r="13" spans="1:16" ht="12.75" customHeight="1" x14ac:dyDescent="0.2">
      <c r="A13" s="1219"/>
      <c r="B13" s="1223"/>
      <c r="C13" s="754" t="s">
        <v>158</v>
      </c>
      <c r="D13" s="1244"/>
      <c r="E13" s="1466">
        <v>200.3</v>
      </c>
      <c r="F13" s="1466"/>
      <c r="G13" s="1466">
        <v>171.3</v>
      </c>
      <c r="H13" s="1466"/>
      <c r="I13" s="1466">
        <v>163.1</v>
      </c>
      <c r="J13" s="1466"/>
      <c r="K13" s="1466">
        <v>157.69999999999999</v>
      </c>
      <c r="L13" s="1466"/>
      <c r="M13" s="1467">
        <v>150.1</v>
      </c>
      <c r="N13" s="1467"/>
      <c r="O13" s="1245"/>
      <c r="P13" s="1219"/>
    </row>
    <row r="14" spans="1:16" ht="17.25" customHeight="1" x14ac:dyDescent="0.2">
      <c r="A14" s="1219"/>
      <c r="B14" s="1223"/>
      <c r="C14" s="754" t="s">
        <v>181</v>
      </c>
      <c r="D14" s="1244"/>
      <c r="E14" s="1466">
        <v>54.6</v>
      </c>
      <c r="F14" s="1466"/>
      <c r="G14" s="1466">
        <v>54.3</v>
      </c>
      <c r="H14" s="1466"/>
      <c r="I14" s="1466">
        <v>58.6</v>
      </c>
      <c r="J14" s="1466"/>
      <c r="K14" s="1466">
        <v>54.6</v>
      </c>
      <c r="L14" s="1466"/>
      <c r="M14" s="1467">
        <v>45.9</v>
      </c>
      <c r="N14" s="1467"/>
      <c r="O14" s="1245"/>
      <c r="P14" s="1219"/>
    </row>
    <row r="15" spans="1:16" ht="12" customHeight="1" x14ac:dyDescent="0.2">
      <c r="A15" s="1219"/>
      <c r="B15" s="1223"/>
      <c r="C15" s="754" t="s">
        <v>182</v>
      </c>
      <c r="D15" s="1244"/>
      <c r="E15" s="1466">
        <v>469.3</v>
      </c>
      <c r="F15" s="1466"/>
      <c r="G15" s="1466">
        <v>407</v>
      </c>
      <c r="H15" s="1466"/>
      <c r="I15" s="1466">
        <v>385.4</v>
      </c>
      <c r="J15" s="1466"/>
      <c r="K15" s="1466">
        <v>367.4</v>
      </c>
      <c r="L15" s="1466"/>
      <c r="M15" s="1467">
        <v>364.2</v>
      </c>
      <c r="N15" s="1467"/>
      <c r="O15" s="1245"/>
      <c r="P15" s="1219"/>
    </row>
    <row r="16" spans="1:16" ht="17.25" customHeight="1" x14ac:dyDescent="0.2">
      <c r="A16" s="1219"/>
      <c r="B16" s="1223"/>
      <c r="C16" s="754" t="s">
        <v>183</v>
      </c>
      <c r="D16" s="1244"/>
      <c r="E16" s="1466">
        <v>215.4</v>
      </c>
      <c r="F16" s="1466"/>
      <c r="G16" s="1466">
        <v>188.2</v>
      </c>
      <c r="H16" s="1466"/>
      <c r="I16" s="1466">
        <v>189.4</v>
      </c>
      <c r="J16" s="1466"/>
      <c r="K16" s="1466">
        <v>194</v>
      </c>
      <c r="L16" s="1466"/>
      <c r="M16" s="1467">
        <v>189.6</v>
      </c>
      <c r="N16" s="1467"/>
      <c r="O16" s="1245"/>
      <c r="P16" s="1219"/>
    </row>
    <row r="17" spans="1:16" ht="12" customHeight="1" x14ac:dyDescent="0.2">
      <c r="A17" s="1219"/>
      <c r="B17" s="1223"/>
      <c r="C17" s="754" t="s">
        <v>184</v>
      </c>
      <c r="D17" s="1244"/>
      <c r="E17" s="1466">
        <v>308.60000000000002</v>
      </c>
      <c r="F17" s="1466"/>
      <c r="G17" s="1466">
        <v>273.2</v>
      </c>
      <c r="H17" s="1466"/>
      <c r="I17" s="1466">
        <v>254.6</v>
      </c>
      <c r="J17" s="1466"/>
      <c r="K17" s="1466">
        <v>228</v>
      </c>
      <c r="L17" s="1466"/>
      <c r="M17" s="1467">
        <v>220.5</v>
      </c>
      <c r="N17" s="1467"/>
      <c r="O17" s="1245"/>
      <c r="P17" s="1219"/>
    </row>
    <row r="18" spans="1:16" s="1243" customFormat="1" ht="17.25" customHeight="1" x14ac:dyDescent="0.2">
      <c r="A18" s="1241"/>
      <c r="B18" s="1242"/>
      <c r="C18" s="1423" t="s">
        <v>185</v>
      </c>
      <c r="D18" s="1423"/>
      <c r="E18" s="1464">
        <v>10.1</v>
      </c>
      <c r="F18" s="1464"/>
      <c r="G18" s="1464">
        <v>8.8000000000000007</v>
      </c>
      <c r="H18" s="1464"/>
      <c r="I18" s="1464">
        <v>8.5</v>
      </c>
      <c r="J18" s="1464"/>
      <c r="K18" s="1464">
        <v>8.1</v>
      </c>
      <c r="L18" s="1464"/>
      <c r="M18" s="1465">
        <v>7.9</v>
      </c>
      <c r="N18" s="1465"/>
      <c r="O18" s="1247"/>
      <c r="P18" s="1241"/>
    </row>
    <row r="19" spans="1:16" ht="12" customHeight="1" x14ac:dyDescent="0.2">
      <c r="A19" s="1219"/>
      <c r="B19" s="1223"/>
      <c r="C19" s="754" t="s">
        <v>72</v>
      </c>
      <c r="D19" s="1244"/>
      <c r="E19" s="1466">
        <v>9.8000000000000007</v>
      </c>
      <c r="F19" s="1466"/>
      <c r="G19" s="1466">
        <v>8.4</v>
      </c>
      <c r="H19" s="1466"/>
      <c r="I19" s="1466">
        <v>7.7</v>
      </c>
      <c r="J19" s="1466"/>
      <c r="K19" s="1466">
        <v>7.7</v>
      </c>
      <c r="L19" s="1466"/>
      <c r="M19" s="1467">
        <v>7.6</v>
      </c>
      <c r="N19" s="1467"/>
      <c r="O19" s="1245"/>
      <c r="P19" s="1219"/>
    </row>
    <row r="20" spans="1:16" ht="12" customHeight="1" x14ac:dyDescent="0.2">
      <c r="A20" s="1219"/>
      <c r="B20" s="1223"/>
      <c r="C20" s="754" t="s">
        <v>71</v>
      </c>
      <c r="D20" s="1244"/>
      <c r="E20" s="1466">
        <v>10.5</v>
      </c>
      <c r="F20" s="1466"/>
      <c r="G20" s="1466">
        <v>9.3000000000000007</v>
      </c>
      <c r="H20" s="1466"/>
      <c r="I20" s="1466">
        <v>9.1999999999999993</v>
      </c>
      <c r="J20" s="1466"/>
      <c r="K20" s="1466">
        <v>8.4</v>
      </c>
      <c r="L20" s="1466"/>
      <c r="M20" s="1467">
        <v>8.1</v>
      </c>
      <c r="N20" s="1467"/>
      <c r="O20" s="1245"/>
      <c r="P20" s="1219"/>
    </row>
    <row r="21" spans="1:16" s="1317" customFormat="1" ht="13.5" customHeight="1" x14ac:dyDescent="0.2">
      <c r="A21" s="1314"/>
      <c r="B21" s="1315"/>
      <c r="C21" s="1214" t="s">
        <v>186</v>
      </c>
      <c r="D21" s="1316"/>
      <c r="E21" s="1462">
        <v>0.69999999999999929</v>
      </c>
      <c r="F21" s="1462"/>
      <c r="G21" s="1462">
        <v>0.90000000000000036</v>
      </c>
      <c r="H21" s="1462"/>
      <c r="I21" s="1462">
        <v>1.4999999999999991</v>
      </c>
      <c r="J21" s="1462"/>
      <c r="K21" s="1462">
        <v>0.70000000000000018</v>
      </c>
      <c r="L21" s="1462"/>
      <c r="M21" s="1463">
        <v>0.5</v>
      </c>
      <c r="N21" s="1463"/>
      <c r="O21" s="1316"/>
      <c r="P21" s="1314"/>
    </row>
    <row r="22" spans="1:16" ht="17.25" customHeight="1" x14ac:dyDescent="0.2">
      <c r="A22" s="1219"/>
      <c r="B22" s="1223"/>
      <c r="C22" s="754" t="s">
        <v>156</v>
      </c>
      <c r="D22" s="1244"/>
      <c r="E22" s="1466">
        <v>25.1</v>
      </c>
      <c r="F22" s="1466"/>
      <c r="G22" s="1466">
        <v>22.7</v>
      </c>
      <c r="H22" s="1466"/>
      <c r="I22" s="1466">
        <v>24.2</v>
      </c>
      <c r="J22" s="1466"/>
      <c r="K22" s="1466">
        <v>23.5</v>
      </c>
      <c r="L22" s="1466"/>
      <c r="M22" s="1467">
        <v>21.9</v>
      </c>
      <c r="N22" s="1467"/>
      <c r="O22" s="1245"/>
      <c r="P22" s="1219"/>
    </row>
    <row r="23" spans="1:16" ht="12" customHeight="1" x14ac:dyDescent="0.2">
      <c r="A23" s="1219"/>
      <c r="B23" s="1223"/>
      <c r="C23" s="754" t="s">
        <v>157</v>
      </c>
      <c r="D23" s="1215"/>
      <c r="E23" s="1466">
        <v>9.5</v>
      </c>
      <c r="F23" s="1466"/>
      <c r="G23" s="1466">
        <v>8.5</v>
      </c>
      <c r="H23" s="1466"/>
      <c r="I23" s="1466">
        <v>7.7</v>
      </c>
      <c r="J23" s="1466"/>
      <c r="K23" s="1466">
        <v>7.2</v>
      </c>
      <c r="L23" s="1466"/>
      <c r="M23" s="1467">
        <v>7.5</v>
      </c>
      <c r="N23" s="1467"/>
      <c r="O23" s="1245"/>
      <c r="P23" s="1219"/>
    </row>
    <row r="24" spans="1:16" ht="12" customHeight="1" x14ac:dyDescent="0.2">
      <c r="A24" s="1219"/>
      <c r="B24" s="1223"/>
      <c r="C24" s="754" t="s">
        <v>158</v>
      </c>
      <c r="D24" s="1215"/>
      <c r="E24" s="1466">
        <v>8.5</v>
      </c>
      <c r="F24" s="1466"/>
      <c r="G24" s="1466">
        <v>7.1</v>
      </c>
      <c r="H24" s="1466"/>
      <c r="I24" s="1466">
        <v>6.7</v>
      </c>
      <c r="J24" s="1466"/>
      <c r="K24" s="1466">
        <v>6.5</v>
      </c>
      <c r="L24" s="1466"/>
      <c r="M24" s="1467">
        <v>6.2</v>
      </c>
      <c r="N24" s="1467"/>
      <c r="O24" s="1245"/>
      <c r="P24" s="1219"/>
    </row>
    <row r="25" spans="1:16" s="1319" customFormat="1" ht="17.25" customHeight="1" x14ac:dyDescent="0.2">
      <c r="A25" s="1318"/>
      <c r="B25" s="1232"/>
      <c r="C25" s="754" t="s">
        <v>187</v>
      </c>
      <c r="D25" s="1244"/>
      <c r="E25" s="1466">
        <v>10.9</v>
      </c>
      <c r="F25" s="1466"/>
      <c r="G25" s="1466">
        <v>9.5</v>
      </c>
      <c r="H25" s="1466"/>
      <c r="I25" s="1466">
        <v>9.3000000000000007</v>
      </c>
      <c r="J25" s="1466"/>
      <c r="K25" s="1466">
        <v>9.3000000000000007</v>
      </c>
      <c r="L25" s="1466"/>
      <c r="M25" s="1467">
        <v>8.1</v>
      </c>
      <c r="N25" s="1467"/>
      <c r="O25" s="1225"/>
      <c r="P25" s="1318"/>
    </row>
    <row r="26" spans="1:16" s="1319" customFormat="1" ht="12" customHeight="1" x14ac:dyDescent="0.2">
      <c r="A26" s="1318"/>
      <c r="B26" s="1232"/>
      <c r="C26" s="754" t="s">
        <v>188</v>
      </c>
      <c r="D26" s="1244"/>
      <c r="E26" s="1466">
        <v>8.1</v>
      </c>
      <c r="F26" s="1466"/>
      <c r="G26" s="1466">
        <v>7</v>
      </c>
      <c r="H26" s="1466"/>
      <c r="I26" s="1466">
        <v>6.8</v>
      </c>
      <c r="J26" s="1466"/>
      <c r="K26" s="1466">
        <v>5.9</v>
      </c>
      <c r="L26" s="1466"/>
      <c r="M26" s="1467">
        <v>6.3</v>
      </c>
      <c r="N26" s="1467"/>
      <c r="O26" s="1225"/>
      <c r="P26" s="1318"/>
    </row>
    <row r="27" spans="1:16" s="1319" customFormat="1" ht="12" customHeight="1" x14ac:dyDescent="0.2">
      <c r="A27" s="1318"/>
      <c r="B27" s="1232"/>
      <c r="C27" s="754" t="s">
        <v>189</v>
      </c>
      <c r="D27" s="1244"/>
      <c r="E27" s="1466">
        <v>10.8</v>
      </c>
      <c r="F27" s="1466"/>
      <c r="G27" s="1466">
        <v>9.4</v>
      </c>
      <c r="H27" s="1466"/>
      <c r="I27" s="1466">
        <v>9.4</v>
      </c>
      <c r="J27" s="1466"/>
      <c r="K27" s="1466">
        <v>8.1999999999999993</v>
      </c>
      <c r="L27" s="1466"/>
      <c r="M27" s="1467">
        <v>8.6</v>
      </c>
      <c r="N27" s="1467"/>
      <c r="O27" s="1225"/>
      <c r="P27" s="1318"/>
    </row>
    <row r="28" spans="1:16" s="1319" customFormat="1" ht="12" customHeight="1" x14ac:dyDescent="0.2">
      <c r="A28" s="1318"/>
      <c r="B28" s="1232"/>
      <c r="C28" s="754" t="s">
        <v>190</v>
      </c>
      <c r="D28" s="1244"/>
      <c r="E28" s="1466">
        <v>9</v>
      </c>
      <c r="F28" s="1466"/>
      <c r="G28" s="1466">
        <v>8.6999999999999993</v>
      </c>
      <c r="H28" s="1466"/>
      <c r="I28" s="1466">
        <v>7.4</v>
      </c>
      <c r="J28" s="1466"/>
      <c r="K28" s="1466">
        <v>8.4</v>
      </c>
      <c r="L28" s="1466"/>
      <c r="M28" s="1467">
        <v>7.8</v>
      </c>
      <c r="N28" s="1467"/>
      <c r="O28" s="1225"/>
      <c r="P28" s="1318"/>
    </row>
    <row r="29" spans="1:16" s="1319" customFormat="1" ht="12" customHeight="1" x14ac:dyDescent="0.2">
      <c r="A29" s="1318"/>
      <c r="B29" s="1232"/>
      <c r="C29" s="754" t="s">
        <v>191</v>
      </c>
      <c r="D29" s="1244"/>
      <c r="E29" s="1466">
        <v>10.6</v>
      </c>
      <c r="F29" s="1466"/>
      <c r="G29" s="1466">
        <v>7.6</v>
      </c>
      <c r="H29" s="1466"/>
      <c r="I29" s="1466">
        <v>5.2</v>
      </c>
      <c r="J29" s="1466"/>
      <c r="K29" s="1466">
        <v>7.3</v>
      </c>
      <c r="L29" s="1466"/>
      <c r="M29" s="1467">
        <v>7.6</v>
      </c>
      <c r="N29" s="1467"/>
      <c r="O29" s="1225"/>
      <c r="P29" s="1318"/>
    </row>
    <row r="30" spans="1:16" s="1319" customFormat="1" ht="12" customHeight="1" x14ac:dyDescent="0.2">
      <c r="A30" s="1318"/>
      <c r="B30" s="1232"/>
      <c r="C30" s="754" t="s">
        <v>130</v>
      </c>
      <c r="D30" s="1244"/>
      <c r="E30" s="1466">
        <v>9.3000000000000007</v>
      </c>
      <c r="F30" s="1466"/>
      <c r="G30" s="1466">
        <v>10</v>
      </c>
      <c r="H30" s="1466"/>
      <c r="I30" s="1466">
        <v>8.1999999999999993</v>
      </c>
      <c r="J30" s="1466"/>
      <c r="K30" s="1466">
        <v>8.3000000000000007</v>
      </c>
      <c r="L30" s="1466"/>
      <c r="M30" s="1467">
        <v>8.9</v>
      </c>
      <c r="N30" s="1467"/>
      <c r="O30" s="1225"/>
      <c r="P30" s="1318"/>
    </row>
    <row r="31" spans="1:16" s="1319" customFormat="1" ht="12" customHeight="1" x14ac:dyDescent="0.2">
      <c r="A31" s="1318"/>
      <c r="B31" s="1232"/>
      <c r="C31" s="754" t="s">
        <v>131</v>
      </c>
      <c r="D31" s="1244"/>
      <c r="E31" s="1466">
        <v>12.5</v>
      </c>
      <c r="F31" s="1466"/>
      <c r="G31" s="1466">
        <v>11</v>
      </c>
      <c r="H31" s="1466"/>
      <c r="I31" s="1466">
        <v>9.3000000000000007</v>
      </c>
      <c r="J31" s="1466"/>
      <c r="K31" s="1466">
        <v>8.9</v>
      </c>
      <c r="L31" s="1466"/>
      <c r="M31" s="1467">
        <v>9.1</v>
      </c>
      <c r="N31" s="1467"/>
      <c r="O31" s="1225"/>
      <c r="P31" s="1318"/>
    </row>
    <row r="32" spans="1:16" ht="17.25" customHeight="1" x14ac:dyDescent="0.2">
      <c r="A32" s="1219"/>
      <c r="B32" s="1223"/>
      <c r="C32" s="1423" t="s">
        <v>192</v>
      </c>
      <c r="D32" s="1423"/>
      <c r="E32" s="1464">
        <v>6</v>
      </c>
      <c r="F32" s="1464"/>
      <c r="G32" s="1464">
        <v>5.2</v>
      </c>
      <c r="H32" s="1464"/>
      <c r="I32" s="1464">
        <v>4.9000000000000004</v>
      </c>
      <c r="J32" s="1464"/>
      <c r="K32" s="1464">
        <v>4.4000000000000004</v>
      </c>
      <c r="L32" s="1464"/>
      <c r="M32" s="1465">
        <v>4.2</v>
      </c>
      <c r="N32" s="1465"/>
      <c r="O32" s="1245"/>
      <c r="P32" s="1219"/>
    </row>
    <row r="33" spans="1:16" s="1319" customFormat="1" ht="12.75" customHeight="1" x14ac:dyDescent="0.2">
      <c r="A33" s="1318"/>
      <c r="B33" s="1320"/>
      <c r="C33" s="754" t="s">
        <v>72</v>
      </c>
      <c r="D33" s="1244"/>
      <c r="E33" s="1442">
        <v>5.8</v>
      </c>
      <c r="F33" s="1442"/>
      <c r="G33" s="1442">
        <v>5</v>
      </c>
      <c r="H33" s="1442"/>
      <c r="I33" s="1442">
        <v>4.5999999999999996</v>
      </c>
      <c r="J33" s="1442"/>
      <c r="K33" s="1442">
        <v>4.2</v>
      </c>
      <c r="L33" s="1442"/>
      <c r="M33" s="1443">
        <v>4.0999999999999996</v>
      </c>
      <c r="N33" s="1443"/>
      <c r="O33" s="1225"/>
      <c r="P33" s="1318"/>
    </row>
    <row r="34" spans="1:16" s="1319" customFormat="1" ht="12.75" customHeight="1" x14ac:dyDescent="0.2">
      <c r="A34" s="1318"/>
      <c r="B34" s="1320"/>
      <c r="C34" s="754" t="s">
        <v>71</v>
      </c>
      <c r="D34" s="1244"/>
      <c r="E34" s="1442">
        <v>6.1</v>
      </c>
      <c r="F34" s="1442"/>
      <c r="G34" s="1442">
        <v>5.5</v>
      </c>
      <c r="H34" s="1442"/>
      <c r="I34" s="1442">
        <v>5.2</v>
      </c>
      <c r="J34" s="1442"/>
      <c r="K34" s="1442">
        <v>4.5</v>
      </c>
      <c r="L34" s="1442"/>
      <c r="M34" s="1443">
        <v>4.3</v>
      </c>
      <c r="N34" s="1443"/>
      <c r="O34" s="1225"/>
      <c r="P34" s="1318"/>
    </row>
    <row r="35" spans="1:16" s="1317" customFormat="1" ht="13.5" customHeight="1" x14ac:dyDescent="0.2">
      <c r="A35" s="1314"/>
      <c r="B35" s="1315"/>
      <c r="C35" s="1214" t="s">
        <v>193</v>
      </c>
      <c r="D35" s="1316"/>
      <c r="E35" s="1462">
        <v>0.29999999999999982</v>
      </c>
      <c r="F35" s="1462"/>
      <c r="G35" s="1462">
        <v>0.5</v>
      </c>
      <c r="H35" s="1462"/>
      <c r="I35" s="1462">
        <v>0.60000000000000053</v>
      </c>
      <c r="J35" s="1462"/>
      <c r="K35" s="1462">
        <v>0.29999999999999982</v>
      </c>
      <c r="L35" s="1462"/>
      <c r="M35" s="1463">
        <v>0.20000000000000018</v>
      </c>
      <c r="N35" s="1463"/>
      <c r="O35" s="1316"/>
      <c r="P35" s="1314"/>
    </row>
    <row r="36" spans="1:16" ht="10.5" customHeight="1" thickBot="1" x14ac:dyDescent="0.25">
      <c r="A36" s="1219"/>
      <c r="B36" s="1223"/>
      <c r="C36" s="1252"/>
      <c r="D36" s="1321"/>
      <c r="E36" s="1321"/>
      <c r="F36" s="1321"/>
      <c r="G36" s="1321"/>
      <c r="H36" s="1321"/>
      <c r="I36" s="1321"/>
      <c r="J36" s="1321"/>
      <c r="K36" s="1321"/>
      <c r="L36" s="1321"/>
      <c r="M36" s="1430"/>
      <c r="N36" s="1430"/>
      <c r="O36" s="1245"/>
      <c r="P36" s="1219"/>
    </row>
    <row r="37" spans="1:16" s="1231" customFormat="1" ht="13.5" customHeight="1" thickBot="1" x14ac:dyDescent="0.25">
      <c r="A37" s="1226"/>
      <c r="B37" s="1227"/>
      <c r="C37" s="1228" t="s">
        <v>530</v>
      </c>
      <c r="D37" s="1229"/>
      <c r="E37" s="1229"/>
      <c r="F37" s="1229"/>
      <c r="G37" s="1229"/>
      <c r="H37" s="1229"/>
      <c r="I37" s="1229"/>
      <c r="J37" s="1229"/>
      <c r="K37" s="1229"/>
      <c r="L37" s="1229"/>
      <c r="M37" s="1229"/>
      <c r="N37" s="1230"/>
      <c r="O37" s="1245"/>
      <c r="P37" s="1226"/>
    </row>
    <row r="38" spans="1:16" s="1231" customFormat="1" ht="3.75" customHeight="1" x14ac:dyDescent="0.2">
      <c r="A38" s="1226"/>
      <c r="B38" s="1227"/>
      <c r="C38" s="1425" t="s">
        <v>69</v>
      </c>
      <c r="D38" s="1425"/>
      <c r="E38" s="1253"/>
      <c r="F38" s="1253"/>
      <c r="G38" s="1253"/>
      <c r="H38" s="1253"/>
      <c r="I38" s="1253"/>
      <c r="J38" s="1253"/>
      <c r="K38" s="1253"/>
      <c r="L38" s="1253"/>
      <c r="M38" s="1253"/>
      <c r="N38" s="1253"/>
      <c r="O38" s="1245"/>
      <c r="P38" s="1226"/>
    </row>
    <row r="39" spans="1:16" ht="12.75" customHeight="1" x14ac:dyDescent="0.2">
      <c r="A39" s="1219"/>
      <c r="B39" s="1223"/>
      <c r="C39" s="1425"/>
      <c r="D39" s="1425"/>
      <c r="E39" s="1234" t="s">
        <v>34</v>
      </c>
      <c r="F39" s="1235" t="s">
        <v>34</v>
      </c>
      <c r="G39" s="1234" t="s">
        <v>34</v>
      </c>
      <c r="H39" s="1235">
        <v>2017</v>
      </c>
      <c r="I39" s="1236"/>
      <c r="J39" s="1235" t="s">
        <v>34</v>
      </c>
      <c r="K39" s="1237" t="s">
        <v>34</v>
      </c>
      <c r="L39" s="1238" t="s">
        <v>34</v>
      </c>
      <c r="M39" s="1238">
        <v>2018</v>
      </c>
      <c r="N39" s="1239"/>
      <c r="O39" s="1215"/>
      <c r="P39" s="1226"/>
    </row>
    <row r="40" spans="1:16" ht="12.75" customHeight="1" x14ac:dyDescent="0.2">
      <c r="A40" s="1219"/>
      <c r="B40" s="1223"/>
      <c r="C40" s="1240"/>
      <c r="D40" s="1240"/>
      <c r="E40" s="1426" t="str">
        <f>+E7</f>
        <v>1.º trimestre</v>
      </c>
      <c r="F40" s="1426"/>
      <c r="G40" s="1426" t="str">
        <f>+G7</f>
        <v>2.º trimestre</v>
      </c>
      <c r="H40" s="1426"/>
      <c r="I40" s="1426" t="str">
        <f>+I7</f>
        <v>3.º trimestre</v>
      </c>
      <c r="J40" s="1426"/>
      <c r="K40" s="1426" t="str">
        <f>+K7</f>
        <v>4.º trimestre</v>
      </c>
      <c r="L40" s="1426"/>
      <c r="M40" s="1426" t="str">
        <f>+M7</f>
        <v>1.º trimestre</v>
      </c>
      <c r="N40" s="1426"/>
      <c r="O40" s="1322"/>
      <c r="P40" s="1219"/>
    </row>
    <row r="41" spans="1:16" ht="15" customHeight="1" x14ac:dyDescent="0.2">
      <c r="A41" s="1219"/>
      <c r="B41" s="1223"/>
      <c r="C41" s="1423" t="s">
        <v>180</v>
      </c>
      <c r="D41" s="1423"/>
      <c r="E41" s="1460">
        <v>100</v>
      </c>
      <c r="F41" s="1460"/>
      <c r="G41" s="1460">
        <v>100</v>
      </c>
      <c r="H41" s="1460"/>
      <c r="I41" s="1460">
        <v>100</v>
      </c>
      <c r="J41" s="1460"/>
      <c r="K41" s="1461">
        <v>100</v>
      </c>
      <c r="L41" s="1461"/>
      <c r="M41" s="1461">
        <v>100</v>
      </c>
      <c r="N41" s="1461"/>
      <c r="O41" s="1323"/>
      <c r="P41" s="1219"/>
    </row>
    <row r="42" spans="1:16" s="1286" customFormat="1" ht="11.25" customHeight="1" x14ac:dyDescent="0.2">
      <c r="A42" s="1283"/>
      <c r="B42" s="1232"/>
      <c r="C42" s="757"/>
      <c r="D42" s="754" t="s">
        <v>71</v>
      </c>
      <c r="E42" s="1457">
        <v>50.639435006680664</v>
      </c>
      <c r="F42" s="1457"/>
      <c r="G42" s="1457">
        <v>51.387082791504127</v>
      </c>
      <c r="H42" s="1457"/>
      <c r="I42" s="1457">
        <v>53.333333333333336</v>
      </c>
      <c r="J42" s="1457"/>
      <c r="K42" s="1457">
        <v>51.042654028436019</v>
      </c>
      <c r="L42" s="1457"/>
      <c r="M42" s="1457">
        <v>50.402340892465247</v>
      </c>
      <c r="N42" s="1457"/>
      <c r="O42" s="1322"/>
      <c r="P42" s="1283"/>
    </row>
    <row r="43" spans="1:16" ht="11.25" customHeight="1" x14ac:dyDescent="0.2">
      <c r="A43" s="1219"/>
      <c r="B43" s="1223"/>
      <c r="C43" s="1324"/>
      <c r="D43" s="754" t="s">
        <v>156</v>
      </c>
      <c r="E43" s="1457">
        <v>17.484252719984731</v>
      </c>
      <c r="F43" s="1457"/>
      <c r="G43" s="1457">
        <v>17.511920242739489</v>
      </c>
      <c r="H43" s="1457"/>
      <c r="I43" s="1457">
        <v>20.990990990990991</v>
      </c>
      <c r="J43" s="1457"/>
      <c r="K43" s="1457">
        <v>21.042654028436019</v>
      </c>
      <c r="L43" s="1457"/>
      <c r="M43" s="1457">
        <v>19.312362838332113</v>
      </c>
      <c r="N43" s="1457"/>
      <c r="O43" s="1323"/>
      <c r="P43" s="1219"/>
    </row>
    <row r="44" spans="1:16" s="1261" customFormat="1" ht="13.5" customHeight="1" x14ac:dyDescent="0.2">
      <c r="A44" s="1258"/>
      <c r="B44" s="1259"/>
      <c r="C44" s="754" t="s">
        <v>187</v>
      </c>
      <c r="D44" s="760"/>
      <c r="E44" s="1459">
        <v>37.984348158045428</v>
      </c>
      <c r="F44" s="1459"/>
      <c r="G44" s="1459">
        <v>37.798006068487219</v>
      </c>
      <c r="H44" s="1459"/>
      <c r="I44" s="1459">
        <v>38.581081081081081</v>
      </c>
      <c r="J44" s="1459"/>
      <c r="K44" s="1459">
        <v>40.355450236966831</v>
      </c>
      <c r="L44" s="1459"/>
      <c r="M44" s="1459">
        <v>36.283833211411853</v>
      </c>
      <c r="N44" s="1459"/>
      <c r="O44" s="1325"/>
      <c r="P44" s="1258"/>
    </row>
    <row r="45" spans="1:16" s="1286" customFormat="1" ht="11.25" customHeight="1" x14ac:dyDescent="0.2">
      <c r="A45" s="1283"/>
      <c r="B45" s="1232"/>
      <c r="C45" s="757"/>
      <c r="D45" s="1214" t="s">
        <v>71</v>
      </c>
      <c r="E45" s="1457">
        <v>54.422110552763812</v>
      </c>
      <c r="F45" s="1457"/>
      <c r="G45" s="1457">
        <v>55.5045871559633</v>
      </c>
      <c r="H45" s="1457"/>
      <c r="I45" s="1457">
        <v>51.955633391710442</v>
      </c>
      <c r="J45" s="1457"/>
      <c r="K45" s="1457">
        <v>50.264239577216671</v>
      </c>
      <c r="L45" s="1457"/>
      <c r="M45" s="1457">
        <v>50.403225806451616</v>
      </c>
      <c r="N45" s="1457"/>
      <c r="O45" s="1268"/>
      <c r="P45" s="1283"/>
    </row>
    <row r="46" spans="1:16" s="1261" customFormat="1" ht="11.25" customHeight="1" x14ac:dyDescent="0.2">
      <c r="A46" s="1258"/>
      <c r="B46" s="1259"/>
      <c r="C46" s="754"/>
      <c r="D46" s="1214" t="s">
        <v>156</v>
      </c>
      <c r="E46" s="1457">
        <v>18.693467336683419</v>
      </c>
      <c r="F46" s="1457"/>
      <c r="G46" s="1457">
        <v>19.954128440366969</v>
      </c>
      <c r="H46" s="1457"/>
      <c r="I46" s="1457">
        <v>20.373613543490947</v>
      </c>
      <c r="J46" s="1457"/>
      <c r="K46" s="1457">
        <v>22.489724016441571</v>
      </c>
      <c r="L46" s="1457"/>
      <c r="M46" s="1457">
        <v>20.29569892473118</v>
      </c>
      <c r="N46" s="1457"/>
      <c r="O46" s="1325"/>
      <c r="P46" s="1258"/>
    </row>
    <row r="47" spans="1:16" s="1261" customFormat="1" ht="13.5" customHeight="1" x14ac:dyDescent="0.2">
      <c r="A47" s="1258"/>
      <c r="B47" s="1259"/>
      <c r="C47" s="754" t="s">
        <v>188</v>
      </c>
      <c r="D47" s="760"/>
      <c r="E47" s="1459">
        <v>17.560603168543615</v>
      </c>
      <c r="F47" s="1459"/>
      <c r="G47" s="1459">
        <v>17.360208062418724</v>
      </c>
      <c r="H47" s="1459"/>
      <c r="I47" s="1459">
        <v>17.882882882882882</v>
      </c>
      <c r="J47" s="1459"/>
      <c r="K47" s="1459">
        <v>15.995260663507107</v>
      </c>
      <c r="L47" s="1459"/>
      <c r="M47" s="1459">
        <v>17.532309192879787</v>
      </c>
      <c r="N47" s="1459"/>
      <c r="O47" s="1325"/>
      <c r="P47" s="1258"/>
    </row>
    <row r="48" spans="1:16" s="1286" customFormat="1" ht="11.25" customHeight="1" x14ac:dyDescent="0.2">
      <c r="A48" s="1283"/>
      <c r="B48" s="1232"/>
      <c r="C48" s="757"/>
      <c r="D48" s="1214" t="s">
        <v>71</v>
      </c>
      <c r="E48" s="1457">
        <v>47.5</v>
      </c>
      <c r="F48" s="1457"/>
      <c r="G48" s="1457">
        <v>48.68913857677903</v>
      </c>
      <c r="H48" s="1457"/>
      <c r="I48" s="1457">
        <v>58.564231738035254</v>
      </c>
      <c r="J48" s="1457"/>
      <c r="K48" s="1457">
        <v>47.703703703703709</v>
      </c>
      <c r="L48" s="1457"/>
      <c r="M48" s="1457">
        <v>51.877607788595256</v>
      </c>
      <c r="N48" s="1457"/>
      <c r="O48" s="1268"/>
      <c r="P48" s="1283"/>
    </row>
    <row r="49" spans="1:16" s="1261" customFormat="1" ht="11.25" customHeight="1" x14ac:dyDescent="0.2">
      <c r="A49" s="1258"/>
      <c r="B49" s="1259"/>
      <c r="C49" s="754"/>
      <c r="D49" s="1214" t="s">
        <v>156</v>
      </c>
      <c r="E49" s="1457">
        <v>21.086956521739129</v>
      </c>
      <c r="F49" s="1457"/>
      <c r="G49" s="1457">
        <v>17.977528089887642</v>
      </c>
      <c r="H49" s="1457"/>
      <c r="I49" s="1457">
        <v>21.536523929471034</v>
      </c>
      <c r="J49" s="1457"/>
      <c r="K49" s="1457">
        <v>18.074074074074073</v>
      </c>
      <c r="L49" s="1457"/>
      <c r="M49" s="1457">
        <v>16.272600834492348</v>
      </c>
      <c r="N49" s="1457"/>
      <c r="O49" s="1325"/>
      <c r="P49" s="1258"/>
    </row>
    <row r="50" spans="1:16" s="1261" customFormat="1" ht="13.5" customHeight="1" x14ac:dyDescent="0.2">
      <c r="A50" s="1258"/>
      <c r="B50" s="1259"/>
      <c r="C50" s="754" t="s">
        <v>59</v>
      </c>
      <c r="D50" s="760"/>
      <c r="E50" s="1459">
        <v>28.669593433861422</v>
      </c>
      <c r="F50" s="1459"/>
      <c r="G50" s="1459">
        <v>28.716948417858688</v>
      </c>
      <c r="H50" s="1459"/>
      <c r="I50" s="1459">
        <v>29.977477477477478</v>
      </c>
      <c r="J50" s="1459"/>
      <c r="K50" s="1459">
        <v>27.488151658767773</v>
      </c>
      <c r="L50" s="1459"/>
      <c r="M50" s="1459">
        <v>29.870763228480858</v>
      </c>
      <c r="N50" s="1459"/>
      <c r="O50" s="1260"/>
      <c r="P50" s="1258"/>
    </row>
    <row r="51" spans="1:16" s="1286" customFormat="1" ht="11.25" customHeight="1" x14ac:dyDescent="0.2">
      <c r="A51" s="1283"/>
      <c r="B51" s="1232"/>
      <c r="C51" s="757"/>
      <c r="D51" s="1214" t="s">
        <v>71</v>
      </c>
      <c r="E51" s="1457">
        <v>50</v>
      </c>
      <c r="F51" s="1457"/>
      <c r="G51" s="1457">
        <v>49.358490566037737</v>
      </c>
      <c r="H51" s="1457"/>
      <c r="I51" s="1457">
        <v>54.019534184823449</v>
      </c>
      <c r="J51" s="1457"/>
      <c r="K51" s="1457">
        <v>56.465517241379317</v>
      </c>
      <c r="L51" s="1457"/>
      <c r="M51" s="1457">
        <v>51.510204081632651</v>
      </c>
      <c r="N51" s="1457"/>
      <c r="O51" s="1240"/>
      <c r="P51" s="1283"/>
    </row>
    <row r="52" spans="1:16" s="1261" customFormat="1" ht="11.25" customHeight="1" x14ac:dyDescent="0.2">
      <c r="A52" s="1258"/>
      <c r="B52" s="1259"/>
      <c r="C52" s="754"/>
      <c r="D52" s="1214" t="s">
        <v>156</v>
      </c>
      <c r="E52" s="1457">
        <v>13.11584553928096</v>
      </c>
      <c r="F52" s="1457"/>
      <c r="G52" s="1457">
        <v>14.188679245283019</v>
      </c>
      <c r="H52" s="1457"/>
      <c r="I52" s="1457">
        <v>19.834710743801654</v>
      </c>
      <c r="J52" s="1457"/>
      <c r="K52" s="1457">
        <v>19.396551724137932</v>
      </c>
      <c r="L52" s="1457"/>
      <c r="M52" s="1457">
        <v>17.795918367346939</v>
      </c>
      <c r="N52" s="1457"/>
      <c r="O52" s="1260"/>
      <c r="P52" s="1258"/>
    </row>
    <row r="53" spans="1:16" s="1261" customFormat="1" ht="13.5" customHeight="1" x14ac:dyDescent="0.2">
      <c r="A53" s="1258"/>
      <c r="B53" s="1259"/>
      <c r="C53" s="754" t="s">
        <v>190</v>
      </c>
      <c r="D53" s="760"/>
      <c r="E53" s="1459">
        <v>5.8980721511738876</v>
      </c>
      <c r="F53" s="1459"/>
      <c r="G53" s="1459">
        <v>6.4802774165583017</v>
      </c>
      <c r="H53" s="1459"/>
      <c r="I53" s="1459">
        <v>5.8558558558558556</v>
      </c>
      <c r="J53" s="1459"/>
      <c r="K53" s="1459">
        <v>6.9905213270142177</v>
      </c>
      <c r="L53" s="1459"/>
      <c r="M53" s="1459">
        <v>6.6569129480614482</v>
      </c>
      <c r="N53" s="1459"/>
      <c r="O53" s="1260"/>
      <c r="P53" s="1258"/>
    </row>
    <row r="54" spans="1:16" s="1286" customFormat="1" ht="11.25" customHeight="1" x14ac:dyDescent="0.2">
      <c r="A54" s="1283"/>
      <c r="B54" s="1326"/>
      <c r="C54" s="757"/>
      <c r="D54" s="1214" t="s">
        <v>71</v>
      </c>
      <c r="E54" s="1457">
        <v>46.925566343042071</v>
      </c>
      <c r="F54" s="1457"/>
      <c r="G54" s="1457">
        <v>48.494983277591977</v>
      </c>
      <c r="H54" s="1457"/>
      <c r="I54" s="1457">
        <v>56.153846153846153</v>
      </c>
      <c r="J54" s="1457"/>
      <c r="K54" s="1457">
        <v>48.474576271186443</v>
      </c>
      <c r="L54" s="1457"/>
      <c r="M54" s="1457">
        <v>45.054945054945058</v>
      </c>
      <c r="N54" s="1457"/>
      <c r="O54" s="1240"/>
      <c r="P54" s="1283"/>
    </row>
    <row r="55" spans="1:16" s="1261" customFormat="1" ht="11.25" customHeight="1" x14ac:dyDescent="0.2">
      <c r="A55" s="1258"/>
      <c r="B55" s="1259"/>
      <c r="C55" s="754"/>
      <c r="D55" s="1214" t="s">
        <v>156</v>
      </c>
      <c r="E55" s="1457">
        <v>16.828478964401299</v>
      </c>
      <c r="F55" s="1457"/>
      <c r="G55" s="1457">
        <v>15.050167224080269</v>
      </c>
      <c r="H55" s="1457"/>
      <c r="I55" s="1457">
        <v>23.076923076923077</v>
      </c>
      <c r="J55" s="1457"/>
      <c r="K55" s="1457">
        <v>23.728813559322035</v>
      </c>
      <c r="L55" s="1457"/>
      <c r="M55" s="1457">
        <v>23.076923076923077</v>
      </c>
      <c r="N55" s="1457"/>
      <c r="O55" s="1260"/>
      <c r="P55" s="1258"/>
    </row>
    <row r="56" spans="1:16" s="1261" customFormat="1" ht="13.5" customHeight="1" x14ac:dyDescent="0.2">
      <c r="A56" s="1258"/>
      <c r="B56" s="1259"/>
      <c r="C56" s="754" t="s">
        <v>191</v>
      </c>
      <c r="D56" s="760"/>
      <c r="E56" s="1459">
        <v>4.5810269135331172</v>
      </c>
      <c r="F56" s="1459"/>
      <c r="G56" s="1459">
        <v>3.8144776766363249</v>
      </c>
      <c r="H56" s="1459"/>
      <c r="I56" s="1459">
        <v>2.7027027027027026</v>
      </c>
      <c r="J56" s="1459"/>
      <c r="K56" s="1459">
        <v>3.9336492890995265</v>
      </c>
      <c r="L56" s="1459"/>
      <c r="M56" s="1459">
        <v>4.0721775176786146</v>
      </c>
      <c r="N56" s="1459"/>
      <c r="O56" s="1260"/>
      <c r="P56" s="1258"/>
    </row>
    <row r="57" spans="1:16" s="1286" customFormat="1" ht="11.25" customHeight="1" x14ac:dyDescent="0.2">
      <c r="A57" s="1283"/>
      <c r="B57" s="1326"/>
      <c r="C57" s="757"/>
      <c r="D57" s="1214" t="s">
        <v>71</v>
      </c>
      <c r="E57" s="1457">
        <v>44.166666666666664</v>
      </c>
      <c r="F57" s="1457"/>
      <c r="G57" s="1457">
        <v>48.29545454545454</v>
      </c>
      <c r="H57" s="1457"/>
      <c r="I57" s="1457">
        <v>45.833333333333329</v>
      </c>
      <c r="J57" s="1457"/>
      <c r="K57" s="1457">
        <v>43.975903614457827</v>
      </c>
      <c r="L57" s="1457"/>
      <c r="M57" s="1457">
        <v>49.101796407185624</v>
      </c>
      <c r="N57" s="1457"/>
      <c r="O57" s="1240"/>
      <c r="P57" s="1283"/>
    </row>
    <row r="58" spans="1:16" s="1261" customFormat="1" ht="11.25" customHeight="1" x14ac:dyDescent="0.2">
      <c r="A58" s="1258"/>
      <c r="B58" s="1259"/>
      <c r="C58" s="754"/>
      <c r="D58" s="1214" t="s">
        <v>156</v>
      </c>
      <c r="E58" s="1457">
        <v>17.916666666666668</v>
      </c>
      <c r="F58" s="1457"/>
      <c r="G58" s="1457">
        <v>17.613636363636363</v>
      </c>
      <c r="H58" s="1457"/>
      <c r="I58" s="1457">
        <v>20</v>
      </c>
      <c r="J58" s="1457"/>
      <c r="K58" s="1457">
        <v>19.879518072289155</v>
      </c>
      <c r="L58" s="1457"/>
      <c r="M58" s="1457">
        <v>17.964071856287426</v>
      </c>
      <c r="N58" s="1457"/>
      <c r="O58" s="1260"/>
      <c r="P58" s="1258"/>
    </row>
    <row r="59" spans="1:16" s="1261" customFormat="1" ht="13.5" customHeight="1" x14ac:dyDescent="0.2">
      <c r="A59" s="1258"/>
      <c r="B59" s="1259"/>
      <c r="C59" s="754" t="s">
        <v>130</v>
      </c>
      <c r="D59" s="760"/>
      <c r="E59" s="1459">
        <v>2.1950753960679519</v>
      </c>
      <c r="F59" s="1459"/>
      <c r="G59" s="1459">
        <v>2.6441265713047248</v>
      </c>
      <c r="H59" s="1459"/>
      <c r="I59" s="1459">
        <v>2.2522522522522523</v>
      </c>
      <c r="J59" s="1459"/>
      <c r="K59" s="1459">
        <v>2.3933649289099526</v>
      </c>
      <c r="L59" s="1459"/>
      <c r="M59" s="1459">
        <v>2.6578883199219701</v>
      </c>
      <c r="N59" s="1459"/>
      <c r="O59" s="1260"/>
      <c r="P59" s="1258"/>
    </row>
    <row r="60" spans="1:16" s="1286" customFormat="1" ht="11.25" customHeight="1" x14ac:dyDescent="0.2">
      <c r="A60" s="1283"/>
      <c r="B60" s="1326"/>
      <c r="C60" s="757"/>
      <c r="D60" s="1214" t="s">
        <v>71</v>
      </c>
      <c r="E60" s="1457">
        <v>44.347826086956523</v>
      </c>
      <c r="F60" s="1457"/>
      <c r="G60" s="1457">
        <v>45.081967213114751</v>
      </c>
      <c r="H60" s="1457"/>
      <c r="I60" s="1457">
        <v>35</v>
      </c>
      <c r="J60" s="1457"/>
      <c r="K60" s="1457">
        <v>43.564356435643568</v>
      </c>
      <c r="L60" s="1457"/>
      <c r="M60" s="1457">
        <v>44.036697247706421</v>
      </c>
      <c r="N60" s="1457"/>
      <c r="O60" s="1240"/>
      <c r="P60" s="1283"/>
    </row>
    <row r="61" spans="1:16" s="1261" customFormat="1" ht="11.25" customHeight="1" x14ac:dyDescent="0.2">
      <c r="A61" s="1258"/>
      <c r="B61" s="1259"/>
      <c r="C61" s="754"/>
      <c r="D61" s="1214" t="s">
        <v>156</v>
      </c>
      <c r="E61" s="1457">
        <v>29.565217391304348</v>
      </c>
      <c r="F61" s="1457"/>
      <c r="G61" s="1457">
        <v>25.409836065573771</v>
      </c>
      <c r="H61" s="1457"/>
      <c r="I61" s="1457">
        <v>36</v>
      </c>
      <c r="J61" s="1457"/>
      <c r="K61" s="1457">
        <v>28.71287128712871</v>
      </c>
      <c r="L61" s="1457"/>
      <c r="M61" s="1457">
        <v>30.27522935779816</v>
      </c>
      <c r="N61" s="1457"/>
      <c r="O61" s="1260"/>
      <c r="P61" s="1258"/>
    </row>
    <row r="62" spans="1:16" ht="13.5" customHeight="1" x14ac:dyDescent="0.2">
      <c r="A62" s="1219"/>
      <c r="B62" s="1259"/>
      <c r="C62" s="754" t="s">
        <v>131</v>
      </c>
      <c r="D62" s="760"/>
      <c r="E62" s="1459">
        <v>3.1303683909142968</v>
      </c>
      <c r="F62" s="1459"/>
      <c r="G62" s="1459">
        <v>3.1642826181187687</v>
      </c>
      <c r="H62" s="1459"/>
      <c r="I62" s="1459">
        <v>2.7477477477477477</v>
      </c>
      <c r="J62" s="1459"/>
      <c r="K62" s="1459">
        <v>2.8436018957345972</v>
      </c>
      <c r="L62" s="1459"/>
      <c r="M62" s="1459">
        <v>2.9504998780785172</v>
      </c>
      <c r="N62" s="1459"/>
      <c r="O62" s="1245"/>
      <c r="P62" s="1219"/>
    </row>
    <row r="63" spans="1:16" s="1286" customFormat="1" ht="11.25" customHeight="1" x14ac:dyDescent="0.2">
      <c r="A63" s="1283"/>
      <c r="B63" s="1326"/>
      <c r="C63" s="757"/>
      <c r="D63" s="1214" t="s">
        <v>71</v>
      </c>
      <c r="E63" s="1457">
        <v>48.170731707317074</v>
      </c>
      <c r="F63" s="1457"/>
      <c r="G63" s="1457">
        <v>52.054794520547944</v>
      </c>
      <c r="H63" s="1457"/>
      <c r="I63" s="1457">
        <v>47.540983606557383</v>
      </c>
      <c r="J63" s="1457"/>
      <c r="K63" s="1457">
        <v>51.666666666666671</v>
      </c>
      <c r="L63" s="1457"/>
      <c r="M63" s="1457">
        <v>50.413223140495866</v>
      </c>
      <c r="N63" s="1457"/>
      <c r="O63" s="1240"/>
      <c r="P63" s="1283"/>
    </row>
    <row r="64" spans="1:16" ht="11.25" customHeight="1" x14ac:dyDescent="0.2">
      <c r="A64" s="1219"/>
      <c r="B64" s="1259"/>
      <c r="C64" s="754"/>
      <c r="D64" s="1214" t="s">
        <v>156</v>
      </c>
      <c r="E64" s="1457">
        <v>14.634146341463417</v>
      </c>
      <c r="F64" s="1457"/>
      <c r="G64" s="1457">
        <v>15.753424657534246</v>
      </c>
      <c r="H64" s="1457"/>
      <c r="I64" s="1457">
        <v>22.131147540983608</v>
      </c>
      <c r="J64" s="1457"/>
      <c r="K64" s="1457">
        <v>21.666666666666668</v>
      </c>
      <c r="L64" s="1457"/>
      <c r="M64" s="1457">
        <v>24.793388429752067</v>
      </c>
      <c r="N64" s="1457"/>
      <c r="O64" s="1245"/>
      <c r="P64" s="1219"/>
    </row>
    <row r="65" spans="1:16" s="828" customFormat="1" ht="12" customHeight="1" x14ac:dyDescent="0.2">
      <c r="A65" s="843"/>
      <c r="B65" s="844"/>
      <c r="C65" s="845" t="s">
        <v>495</v>
      </c>
      <c r="D65" s="846"/>
      <c r="E65" s="847"/>
      <c r="F65" s="1264"/>
      <c r="G65" s="847"/>
      <c r="H65" s="1264"/>
      <c r="I65" s="847"/>
      <c r="J65" s="1264"/>
      <c r="K65" s="847"/>
      <c r="L65" s="1264"/>
      <c r="M65" s="847"/>
      <c r="N65" s="1264"/>
      <c r="O65" s="848"/>
      <c r="P65" s="839"/>
    </row>
    <row r="66" spans="1:16" s="1329" customFormat="1" ht="13.5" customHeight="1" x14ac:dyDescent="0.2">
      <c r="A66" s="1327"/>
      <c r="B66" s="1259"/>
      <c r="C66" s="1266" t="s">
        <v>398</v>
      </c>
      <c r="D66" s="757"/>
      <c r="E66" s="1458" t="s">
        <v>88</v>
      </c>
      <c r="F66" s="1458"/>
      <c r="G66" s="1458"/>
      <c r="H66" s="1458"/>
      <c r="I66" s="1458"/>
      <c r="J66" s="1458"/>
      <c r="K66" s="1458"/>
      <c r="L66" s="1458"/>
      <c r="M66" s="1458"/>
      <c r="N66" s="1458"/>
      <c r="O66" s="1328"/>
      <c r="P66" s="1327"/>
    </row>
    <row r="67" spans="1:16" ht="13.5" customHeight="1" x14ac:dyDescent="0.2">
      <c r="A67" s="1219"/>
      <c r="B67" s="1330">
        <v>8</v>
      </c>
      <c r="C67" s="1424">
        <v>43282</v>
      </c>
      <c r="D67" s="1424"/>
      <c r="E67" s="1215"/>
      <c r="F67" s="1215"/>
      <c r="G67" s="1215"/>
      <c r="H67" s="1215"/>
      <c r="I67" s="1215"/>
      <c r="J67" s="1215"/>
      <c r="K67" s="1215"/>
      <c r="L67" s="1215"/>
      <c r="M67" s="1215"/>
      <c r="N67" s="1215"/>
      <c r="O67" s="1304"/>
      <c r="P67" s="1219"/>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474" t="s">
        <v>399</v>
      </c>
      <c r="C1" s="1474"/>
      <c r="D1" s="1474"/>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894" t="s">
        <v>78</v>
      </c>
      <c r="D5" s="894"/>
      <c r="E5" s="179"/>
      <c r="F5" s="179"/>
      <c r="G5" s="179"/>
      <c r="H5" s="179"/>
      <c r="I5" s="179"/>
      <c r="J5" s="179"/>
      <c r="K5" s="179"/>
      <c r="L5" s="179"/>
      <c r="M5" s="179"/>
      <c r="N5" s="179"/>
      <c r="O5" s="179"/>
      <c r="P5" s="179"/>
      <c r="Q5" s="179"/>
      <c r="R5" s="228"/>
      <c r="S5" s="133"/>
    </row>
    <row r="6" spans="1:19" s="92" customFormat="1" ht="13.5" customHeight="1" x14ac:dyDescent="0.2">
      <c r="A6" s="158"/>
      <c r="B6" s="167"/>
      <c r="C6" s="1469" t="s">
        <v>127</v>
      </c>
      <c r="D6" s="1470"/>
      <c r="E6" s="1470"/>
      <c r="F6" s="1470"/>
      <c r="G6" s="1470"/>
      <c r="H6" s="1470"/>
      <c r="I6" s="1470"/>
      <c r="J6" s="1470"/>
      <c r="K6" s="1470"/>
      <c r="L6" s="1470"/>
      <c r="M6" s="1470"/>
      <c r="N6" s="1470"/>
      <c r="O6" s="1470"/>
      <c r="P6" s="1470"/>
      <c r="Q6" s="1471"/>
      <c r="R6" s="228"/>
      <c r="S6" s="2"/>
    </row>
    <row r="7" spans="1:19" s="92" customFormat="1" ht="3.75" customHeight="1" x14ac:dyDescent="0.2">
      <c r="A7" s="158"/>
      <c r="B7" s="167"/>
      <c r="C7" s="895"/>
      <c r="D7" s="895"/>
      <c r="E7" s="896"/>
      <c r="F7" s="896"/>
      <c r="G7" s="896"/>
      <c r="H7" s="896"/>
      <c r="I7" s="896"/>
      <c r="J7" s="896"/>
      <c r="K7" s="896"/>
      <c r="L7" s="896"/>
      <c r="M7" s="896"/>
      <c r="N7" s="896"/>
      <c r="O7" s="896"/>
      <c r="P7" s="896"/>
      <c r="Q7" s="896"/>
      <c r="R7" s="228"/>
      <c r="S7" s="2"/>
    </row>
    <row r="8" spans="1:19" s="92" customFormat="1" ht="13.5" customHeight="1" x14ac:dyDescent="0.2">
      <c r="A8" s="158"/>
      <c r="B8" s="167"/>
      <c r="C8" s="896"/>
      <c r="D8" s="896"/>
      <c r="E8" s="1476">
        <v>2017</v>
      </c>
      <c r="F8" s="1476"/>
      <c r="G8" s="1476"/>
      <c r="H8" s="1476"/>
      <c r="I8" s="1476"/>
      <c r="J8" s="1476"/>
      <c r="K8" s="1476"/>
      <c r="L8" s="1477">
        <v>2018</v>
      </c>
      <c r="M8" s="1476"/>
      <c r="N8" s="1476"/>
      <c r="O8" s="1476"/>
      <c r="P8" s="1476"/>
      <c r="Q8" s="1476"/>
      <c r="R8" s="228"/>
      <c r="S8" s="2"/>
    </row>
    <row r="9" spans="1:19" ht="12.75" customHeight="1" x14ac:dyDescent="0.2">
      <c r="A9" s="131"/>
      <c r="B9" s="133"/>
      <c r="C9" s="1475"/>
      <c r="D9" s="1475"/>
      <c r="E9" s="709" t="s">
        <v>100</v>
      </c>
      <c r="F9" s="709" t="s">
        <v>99</v>
      </c>
      <c r="G9" s="709" t="s">
        <v>98</v>
      </c>
      <c r="H9" s="709" t="s">
        <v>97</v>
      </c>
      <c r="I9" s="709" t="s">
        <v>96</v>
      </c>
      <c r="J9" s="709" t="s">
        <v>95</v>
      </c>
      <c r="K9" s="709" t="s">
        <v>94</v>
      </c>
      <c r="L9" s="709" t="s">
        <v>93</v>
      </c>
      <c r="M9" s="709" t="s">
        <v>104</v>
      </c>
      <c r="N9" s="709" t="s">
        <v>103</v>
      </c>
      <c r="O9" s="709" t="s">
        <v>102</v>
      </c>
      <c r="P9" s="709" t="s">
        <v>101</v>
      </c>
      <c r="Q9" s="709" t="s">
        <v>100</v>
      </c>
      <c r="R9" s="228"/>
      <c r="S9" s="133"/>
    </row>
    <row r="10" spans="1:19" ht="3.75" customHeight="1" x14ac:dyDescent="0.2">
      <c r="A10" s="131"/>
      <c r="B10" s="133"/>
      <c r="C10" s="854"/>
      <c r="D10" s="854"/>
      <c r="E10" s="852"/>
      <c r="F10" s="852"/>
      <c r="G10" s="852"/>
      <c r="H10" s="852"/>
      <c r="I10" s="852"/>
      <c r="J10" s="852"/>
      <c r="K10" s="852"/>
      <c r="L10" s="852"/>
      <c r="M10" s="852"/>
      <c r="N10" s="852"/>
      <c r="O10" s="852"/>
      <c r="P10" s="852"/>
      <c r="Q10" s="852"/>
      <c r="R10" s="228"/>
      <c r="S10" s="133"/>
    </row>
    <row r="11" spans="1:19" ht="13.5" customHeight="1" x14ac:dyDescent="0.2">
      <c r="A11" s="131"/>
      <c r="B11" s="133"/>
      <c r="C11" s="1472" t="s">
        <v>384</v>
      </c>
      <c r="D11" s="1473"/>
      <c r="E11" s="853"/>
      <c r="F11" s="853"/>
      <c r="G11" s="853"/>
      <c r="H11" s="853"/>
      <c r="I11" s="853"/>
      <c r="J11" s="853"/>
      <c r="K11" s="853"/>
      <c r="L11" s="853"/>
      <c r="M11" s="853"/>
      <c r="N11" s="853"/>
      <c r="O11" s="853"/>
      <c r="P11" s="853"/>
      <c r="Q11" s="853"/>
      <c r="R11" s="228"/>
      <c r="S11" s="133"/>
    </row>
    <row r="12" spans="1:19" s="166" customFormat="1" ht="13.5" customHeight="1" x14ac:dyDescent="0.2">
      <c r="A12" s="158"/>
      <c r="B12" s="167"/>
      <c r="D12" s="899" t="s">
        <v>68</v>
      </c>
      <c r="E12" s="855">
        <v>39</v>
      </c>
      <c r="F12" s="855">
        <v>39</v>
      </c>
      <c r="G12" s="855">
        <v>32</v>
      </c>
      <c r="H12" s="855">
        <v>29</v>
      </c>
      <c r="I12" s="855">
        <v>24</v>
      </c>
      <c r="J12" s="855">
        <v>42</v>
      </c>
      <c r="K12" s="855">
        <v>49</v>
      </c>
      <c r="L12" s="855">
        <v>48</v>
      </c>
      <c r="M12" s="855">
        <v>53</v>
      </c>
      <c r="N12" s="855">
        <v>60</v>
      </c>
      <c r="O12" s="855">
        <v>47</v>
      </c>
      <c r="P12" s="855">
        <v>41</v>
      </c>
      <c r="Q12" s="855">
        <v>36</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472" t="s">
        <v>144</v>
      </c>
      <c r="D14" s="1473"/>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899" t="s">
        <v>68</v>
      </c>
      <c r="E15" s="888">
        <v>742</v>
      </c>
      <c r="F15" s="888">
        <v>706</v>
      </c>
      <c r="G15" s="888">
        <v>378</v>
      </c>
      <c r="H15" s="888">
        <v>551</v>
      </c>
      <c r="I15" s="888">
        <v>626</v>
      </c>
      <c r="J15" s="888">
        <v>931</v>
      </c>
      <c r="K15" s="888">
        <v>1293</v>
      </c>
      <c r="L15" s="888">
        <v>1398</v>
      </c>
      <c r="M15" s="888">
        <v>1461</v>
      </c>
      <c r="N15" s="888">
        <v>1257</v>
      </c>
      <c r="O15" s="888">
        <v>1088</v>
      </c>
      <c r="P15" s="888">
        <v>665</v>
      </c>
      <c r="Q15" s="888">
        <v>425</v>
      </c>
      <c r="R15" s="231"/>
      <c r="S15" s="156"/>
    </row>
    <row r="16" spans="1:19" s="137" customFormat="1" ht="26.25" customHeight="1" x14ac:dyDescent="0.2">
      <c r="A16" s="913"/>
      <c r="B16" s="136"/>
      <c r="C16" s="914"/>
      <c r="D16" s="915" t="s">
        <v>613</v>
      </c>
      <c r="E16" s="916">
        <v>581</v>
      </c>
      <c r="F16" s="916">
        <v>548</v>
      </c>
      <c r="G16" s="916">
        <v>217</v>
      </c>
      <c r="H16" s="916">
        <v>338</v>
      </c>
      <c r="I16" s="916">
        <v>478</v>
      </c>
      <c r="J16" s="916">
        <v>710</v>
      </c>
      <c r="K16" s="916">
        <v>1085</v>
      </c>
      <c r="L16" s="916">
        <v>1015</v>
      </c>
      <c r="M16" s="916">
        <v>1168</v>
      </c>
      <c r="N16" s="916">
        <v>1042</v>
      </c>
      <c r="O16" s="916">
        <v>918</v>
      </c>
      <c r="P16" s="916">
        <v>525</v>
      </c>
      <c r="Q16" s="916">
        <v>267</v>
      </c>
      <c r="R16" s="911"/>
      <c r="S16" s="136"/>
    </row>
    <row r="17" spans="1:19" s="155" customFormat="1" ht="18.75" customHeight="1" x14ac:dyDescent="0.2">
      <c r="A17" s="158"/>
      <c r="B17" s="154"/>
      <c r="C17" s="589" t="s">
        <v>235</v>
      </c>
      <c r="D17" s="917" t="s">
        <v>614</v>
      </c>
      <c r="E17" s="908">
        <v>161</v>
      </c>
      <c r="F17" s="908">
        <v>158</v>
      </c>
      <c r="G17" s="908">
        <v>161</v>
      </c>
      <c r="H17" s="908">
        <v>213</v>
      </c>
      <c r="I17" s="908">
        <v>148</v>
      </c>
      <c r="J17" s="908">
        <v>221</v>
      </c>
      <c r="K17" s="908">
        <v>208</v>
      </c>
      <c r="L17" s="908">
        <v>383</v>
      </c>
      <c r="M17" s="908">
        <v>293</v>
      </c>
      <c r="N17" s="908">
        <v>215</v>
      </c>
      <c r="O17" s="908">
        <v>170</v>
      </c>
      <c r="P17" s="908">
        <v>140</v>
      </c>
      <c r="Q17" s="908">
        <v>158</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2"/>
      <c r="E30" s="713"/>
      <c r="F30" s="713"/>
      <c r="G30" s="713"/>
      <c r="H30" s="713"/>
      <c r="I30" s="713"/>
      <c r="J30" s="713"/>
      <c r="K30" s="713"/>
      <c r="L30" s="713"/>
      <c r="M30" s="713"/>
      <c r="N30" s="713"/>
      <c r="O30" s="713"/>
      <c r="P30" s="713"/>
      <c r="Q30" s="713"/>
      <c r="R30" s="228"/>
      <c r="S30" s="133"/>
    </row>
    <row r="31" spans="1:19" s="162" customFormat="1" ht="13.5" customHeight="1" x14ac:dyDescent="0.2">
      <c r="A31" s="163"/>
      <c r="B31" s="164"/>
      <c r="C31" s="476"/>
      <c r="D31" s="714"/>
      <c r="E31" s="714"/>
      <c r="F31" s="714"/>
      <c r="G31" s="714"/>
      <c r="H31" s="714"/>
      <c r="I31" s="714"/>
      <c r="J31" s="714"/>
      <c r="K31" s="714"/>
      <c r="L31" s="714"/>
      <c r="M31" s="714"/>
      <c r="N31" s="714"/>
      <c r="O31" s="714"/>
      <c r="P31" s="714"/>
      <c r="Q31" s="714"/>
      <c r="R31" s="231"/>
      <c r="S31" s="156"/>
    </row>
    <row r="32" spans="1:19" ht="35.25" customHeight="1" x14ac:dyDescent="0.2">
      <c r="A32" s="131"/>
      <c r="B32" s="133"/>
      <c r="C32" s="589"/>
      <c r="D32" s="715"/>
      <c r="E32" s="713"/>
      <c r="F32" s="713"/>
      <c r="G32" s="713"/>
      <c r="H32" s="713"/>
      <c r="I32" s="713"/>
      <c r="J32" s="713"/>
      <c r="K32" s="713"/>
      <c r="L32" s="713"/>
      <c r="M32" s="713"/>
      <c r="N32" s="713"/>
      <c r="O32" s="713"/>
      <c r="P32" s="713"/>
      <c r="Q32" s="713"/>
      <c r="R32" s="228"/>
      <c r="S32" s="133"/>
    </row>
    <row r="33" spans="1:19" ht="13.5" customHeight="1" x14ac:dyDescent="0.2">
      <c r="A33" s="131"/>
      <c r="B33" s="133"/>
      <c r="C33" s="900" t="s">
        <v>178</v>
      </c>
      <c r="D33" s="901"/>
      <c r="E33" s="901"/>
      <c r="F33" s="901"/>
      <c r="G33" s="901"/>
      <c r="H33" s="901"/>
      <c r="I33" s="901"/>
      <c r="J33" s="901"/>
      <c r="K33" s="901"/>
      <c r="L33" s="901"/>
      <c r="M33" s="901"/>
      <c r="N33" s="901"/>
      <c r="O33" s="901"/>
      <c r="P33" s="901"/>
      <c r="Q33" s="902"/>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475"/>
      <c r="D35" s="1475"/>
      <c r="E35" s="889" t="s">
        <v>615</v>
      </c>
      <c r="F35" s="889" t="s">
        <v>616</v>
      </c>
      <c r="G35" s="889" t="s">
        <v>617</v>
      </c>
      <c r="H35" s="889" t="s">
        <v>618</v>
      </c>
      <c r="I35" s="887" t="s">
        <v>619</v>
      </c>
      <c r="J35" s="887" t="s">
        <v>620</v>
      </c>
      <c r="K35" s="887" t="s">
        <v>621</v>
      </c>
      <c r="L35" s="880" t="s">
        <v>622</v>
      </c>
      <c r="M35" s="883">
        <v>2013</v>
      </c>
      <c r="N35" s="897">
        <v>2014</v>
      </c>
      <c r="O35" s="897">
        <v>2015</v>
      </c>
      <c r="P35" s="897">
        <v>2016</v>
      </c>
      <c r="Q35" s="897">
        <v>2017</v>
      </c>
      <c r="R35" s="228"/>
      <c r="S35" s="133"/>
    </row>
    <row r="36" spans="1:19" ht="3.75" customHeight="1" x14ac:dyDescent="0.2">
      <c r="A36" s="131"/>
      <c r="B36" s="133"/>
      <c r="C36" s="854"/>
      <c r="D36" s="854"/>
      <c r="E36" s="841"/>
      <c r="F36" s="841"/>
      <c r="G36" s="875"/>
      <c r="H36" s="890"/>
      <c r="I36" s="941"/>
      <c r="J36" s="941"/>
      <c r="K36" s="941"/>
      <c r="L36" s="875"/>
      <c r="M36" s="875"/>
      <c r="N36" s="898"/>
      <c r="O36" s="898"/>
      <c r="P36" s="898"/>
      <c r="Q36" s="898"/>
      <c r="R36" s="228"/>
      <c r="S36" s="133"/>
    </row>
    <row r="37" spans="1:19" ht="13.5" customHeight="1" x14ac:dyDescent="0.2">
      <c r="A37" s="131"/>
      <c r="B37" s="133"/>
      <c r="C37" s="1472" t="s">
        <v>384</v>
      </c>
      <c r="D37" s="1473"/>
      <c r="E37" s="841"/>
      <c r="F37" s="841"/>
      <c r="G37" s="875"/>
      <c r="H37" s="890"/>
      <c r="I37" s="941"/>
      <c r="J37" s="941"/>
      <c r="K37" s="941"/>
      <c r="L37" s="875"/>
      <c r="M37" s="875"/>
      <c r="N37" s="898"/>
      <c r="O37" s="898"/>
      <c r="P37" s="898"/>
      <c r="Q37" s="898"/>
      <c r="R37" s="228"/>
      <c r="S37" s="133"/>
    </row>
    <row r="38" spans="1:19" s="166" customFormat="1" ht="13.5" customHeight="1" x14ac:dyDescent="0.2">
      <c r="A38" s="158"/>
      <c r="B38" s="167"/>
      <c r="D38" s="899" t="s">
        <v>68</v>
      </c>
      <c r="E38" s="855">
        <v>34</v>
      </c>
      <c r="F38" s="855">
        <v>49</v>
      </c>
      <c r="G38" s="855">
        <v>28</v>
      </c>
      <c r="H38" s="855">
        <v>54</v>
      </c>
      <c r="I38" s="872">
        <v>423</v>
      </c>
      <c r="J38" s="872">
        <v>324</v>
      </c>
      <c r="K38" s="872">
        <v>266</v>
      </c>
      <c r="L38" s="881">
        <v>550</v>
      </c>
      <c r="M38" s="884">
        <v>547</v>
      </c>
      <c r="N38" s="876">
        <v>344</v>
      </c>
      <c r="O38" s="876">
        <v>254</v>
      </c>
      <c r="P38" s="876">
        <v>211</v>
      </c>
      <c r="Q38" s="876">
        <v>161</v>
      </c>
      <c r="R38" s="228"/>
      <c r="S38" s="133"/>
    </row>
    <row r="39" spans="1:19" s="155" customFormat="1" ht="18.75" customHeight="1" x14ac:dyDescent="0.2">
      <c r="A39" s="153"/>
      <c r="B39" s="154"/>
      <c r="C39" s="589"/>
      <c r="D39" s="229"/>
      <c r="E39" s="842"/>
      <c r="F39" s="842"/>
      <c r="G39" s="885"/>
      <c r="H39" s="160"/>
      <c r="I39" s="874"/>
      <c r="J39" s="874"/>
      <c r="K39" s="874"/>
      <c r="L39" s="877"/>
      <c r="M39" s="885"/>
      <c r="N39" s="879"/>
      <c r="O39" s="879"/>
      <c r="P39" s="879"/>
      <c r="Q39" s="879"/>
      <c r="R39" s="228"/>
      <c r="S39" s="133"/>
    </row>
    <row r="40" spans="1:19" s="155" customFormat="1" ht="13.5" customHeight="1" x14ac:dyDescent="0.2">
      <c r="A40" s="153"/>
      <c r="B40" s="154"/>
      <c r="C40" s="1472" t="s">
        <v>144</v>
      </c>
      <c r="D40" s="1473"/>
      <c r="E40" s="842"/>
      <c r="F40" s="842"/>
      <c r="G40" s="885"/>
      <c r="H40" s="160"/>
      <c r="I40" s="874"/>
      <c r="J40" s="874"/>
      <c r="K40" s="874"/>
      <c r="L40" s="877"/>
      <c r="M40" s="885"/>
      <c r="N40" s="879"/>
      <c r="O40" s="879"/>
      <c r="P40" s="879"/>
      <c r="Q40" s="879"/>
      <c r="R40" s="228"/>
      <c r="S40" s="133"/>
    </row>
    <row r="41" spans="1:19" s="162" customFormat="1" ht="13.5" customHeight="1" x14ac:dyDescent="0.2">
      <c r="A41" s="163"/>
      <c r="B41" s="164"/>
      <c r="D41" s="899" t="s">
        <v>68</v>
      </c>
      <c r="E41" s="856">
        <v>588</v>
      </c>
      <c r="F41" s="856">
        <v>664</v>
      </c>
      <c r="G41" s="856">
        <v>891</v>
      </c>
      <c r="H41" s="856">
        <v>1422</v>
      </c>
      <c r="I41" s="873">
        <v>19278</v>
      </c>
      <c r="J41" s="873">
        <v>6145</v>
      </c>
      <c r="K41" s="873">
        <v>3601</v>
      </c>
      <c r="L41" s="882">
        <v>8703</v>
      </c>
      <c r="M41" s="886">
        <v>7434</v>
      </c>
      <c r="N41" s="878">
        <v>4460</v>
      </c>
      <c r="O41" s="878">
        <v>3872</v>
      </c>
      <c r="P41" s="878">
        <v>4126</v>
      </c>
      <c r="Q41" s="878">
        <v>3263</v>
      </c>
      <c r="R41" s="231"/>
      <c r="S41" s="156"/>
    </row>
    <row r="42" spans="1:19" s="137" customFormat="1" ht="26.25" customHeight="1" x14ac:dyDescent="0.2">
      <c r="A42" s="135"/>
      <c r="B42" s="136"/>
      <c r="C42" s="914"/>
      <c r="D42" s="915" t="s">
        <v>613</v>
      </c>
      <c r="E42" s="919">
        <v>186</v>
      </c>
      <c r="F42" s="919">
        <v>101</v>
      </c>
      <c r="G42" s="919">
        <v>116</v>
      </c>
      <c r="H42" s="919">
        <v>122</v>
      </c>
      <c r="I42" s="918">
        <v>9492</v>
      </c>
      <c r="J42" s="918">
        <v>3334</v>
      </c>
      <c r="K42" s="918">
        <v>2266</v>
      </c>
      <c r="L42" s="920">
        <v>4718</v>
      </c>
      <c r="M42" s="921">
        <v>3439</v>
      </c>
      <c r="N42" s="922">
        <v>2281</v>
      </c>
      <c r="O42" s="922">
        <v>2413</v>
      </c>
      <c r="P42" s="922">
        <v>2142</v>
      </c>
      <c r="Q42" s="922">
        <v>2201</v>
      </c>
      <c r="R42" s="911"/>
      <c r="S42" s="136"/>
    </row>
    <row r="43" spans="1:19" s="155" customFormat="1" ht="18.75" customHeight="1" x14ac:dyDescent="0.2">
      <c r="A43" s="153"/>
      <c r="B43" s="154"/>
      <c r="C43" s="589" t="s">
        <v>235</v>
      </c>
      <c r="D43" s="917" t="s">
        <v>614</v>
      </c>
      <c r="E43" s="904">
        <v>402</v>
      </c>
      <c r="F43" s="904">
        <v>563</v>
      </c>
      <c r="G43" s="904">
        <v>775</v>
      </c>
      <c r="H43" s="904">
        <v>1300</v>
      </c>
      <c r="I43" s="903">
        <v>9786</v>
      </c>
      <c r="J43" s="903">
        <v>2811</v>
      </c>
      <c r="K43" s="903">
        <v>1335</v>
      </c>
      <c r="L43" s="905">
        <v>3985</v>
      </c>
      <c r="M43" s="906">
        <v>3995</v>
      </c>
      <c r="N43" s="907">
        <v>2179</v>
      </c>
      <c r="O43" s="907">
        <v>1459</v>
      </c>
      <c r="P43" s="907">
        <v>1984</v>
      </c>
      <c r="Q43" s="907">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57" customFormat="1" ht="13.5" customHeight="1" x14ac:dyDescent="0.2">
      <c r="A45" s="859"/>
      <c r="B45" s="859"/>
      <c r="C45" s="860"/>
      <c r="D45" s="712"/>
      <c r="E45" s="713"/>
      <c r="F45" s="713"/>
      <c r="G45" s="713"/>
      <c r="H45" s="713"/>
      <c r="I45" s="713"/>
      <c r="J45" s="713"/>
      <c r="K45" s="713"/>
      <c r="L45" s="713"/>
      <c r="M45" s="713"/>
      <c r="N45" s="713"/>
      <c r="O45" s="713"/>
      <c r="P45" s="713"/>
      <c r="Q45" s="713"/>
      <c r="R45" s="228"/>
      <c r="S45" s="133"/>
    </row>
    <row r="46" spans="1:19" s="858" customFormat="1" ht="13.5" customHeight="1" x14ac:dyDescent="0.2">
      <c r="A46" s="714"/>
      <c r="B46" s="714"/>
      <c r="C46" s="862"/>
      <c r="D46" s="714"/>
      <c r="E46" s="863"/>
      <c r="F46" s="863"/>
      <c r="G46" s="863"/>
      <c r="H46" s="863"/>
      <c r="I46" s="863"/>
      <c r="J46" s="863"/>
      <c r="K46" s="863"/>
      <c r="L46" s="863"/>
      <c r="M46" s="863"/>
      <c r="N46" s="863"/>
      <c r="O46" s="863"/>
      <c r="P46" s="863"/>
      <c r="Q46" s="863"/>
      <c r="R46" s="228"/>
      <c r="S46" s="133"/>
    </row>
    <row r="47" spans="1:19" s="593" customFormat="1" ht="13.5" customHeight="1" x14ac:dyDescent="0.2">
      <c r="A47" s="861"/>
      <c r="B47" s="861"/>
      <c r="C47" s="860"/>
      <c r="D47" s="715"/>
      <c r="E47" s="713"/>
      <c r="F47" s="713"/>
      <c r="G47" s="713"/>
      <c r="H47" s="713"/>
      <c r="I47" s="713"/>
      <c r="J47" s="713"/>
      <c r="K47" s="713"/>
      <c r="L47" s="713"/>
      <c r="M47" s="713"/>
      <c r="N47" s="713"/>
      <c r="O47" s="713"/>
      <c r="P47" s="713"/>
      <c r="Q47" s="713"/>
      <c r="R47" s="228"/>
      <c r="S47" s="133"/>
    </row>
    <row r="48" spans="1:19" s="857" customFormat="1" ht="13.5" customHeight="1" x14ac:dyDescent="0.2">
      <c r="A48" s="859"/>
      <c r="B48" s="859"/>
      <c r="C48" s="860"/>
      <c r="D48" s="715"/>
      <c r="E48" s="713"/>
      <c r="F48" s="713"/>
      <c r="G48" s="713"/>
      <c r="H48" s="713"/>
      <c r="I48" s="713"/>
      <c r="J48" s="713"/>
      <c r="K48" s="713"/>
      <c r="L48" s="713"/>
      <c r="M48" s="713"/>
      <c r="N48" s="713"/>
      <c r="O48" s="713"/>
      <c r="P48" s="713"/>
      <c r="Q48" s="713"/>
      <c r="R48" s="228"/>
      <c r="S48" s="133"/>
    </row>
    <row r="49" spans="1:19" s="857" customFormat="1" ht="13.5" customHeight="1" x14ac:dyDescent="0.2">
      <c r="A49" s="859"/>
      <c r="B49" s="859"/>
      <c r="C49" s="860"/>
      <c r="D49" s="712"/>
      <c r="E49" s="713"/>
      <c r="F49" s="713"/>
      <c r="G49" s="713"/>
      <c r="H49" s="713"/>
      <c r="I49" s="713"/>
      <c r="J49" s="713"/>
      <c r="K49" s="713"/>
      <c r="L49" s="713"/>
      <c r="M49" s="713"/>
      <c r="N49" s="713"/>
      <c r="O49" s="713"/>
      <c r="P49" s="713"/>
      <c r="Q49" s="713"/>
      <c r="R49" s="228"/>
      <c r="S49" s="133"/>
    </row>
    <row r="50" spans="1:19" s="857" customFormat="1" ht="13.5" customHeight="1" x14ac:dyDescent="0.2">
      <c r="A50" s="859"/>
      <c r="B50" s="859"/>
      <c r="C50" s="860"/>
      <c r="D50" s="712"/>
      <c r="E50" s="713"/>
      <c r="F50" s="713"/>
      <c r="G50" s="713"/>
      <c r="H50" s="713"/>
      <c r="I50" s="713"/>
      <c r="J50" s="713"/>
      <c r="K50" s="713"/>
      <c r="L50" s="713"/>
      <c r="M50" s="713"/>
      <c r="N50" s="713"/>
      <c r="O50" s="713"/>
      <c r="P50" s="713"/>
      <c r="Q50" s="713"/>
      <c r="R50" s="228"/>
      <c r="S50" s="133"/>
    </row>
    <row r="51" spans="1:19" s="593" customFormat="1" ht="13.5" customHeight="1" x14ac:dyDescent="0.2">
      <c r="A51" s="861"/>
      <c r="B51" s="861"/>
      <c r="C51" s="864"/>
      <c r="D51" s="1480"/>
      <c r="E51" s="1480"/>
      <c r="F51" s="1480"/>
      <c r="G51" s="1480"/>
      <c r="H51" s="865"/>
      <c r="I51" s="865"/>
      <c r="J51" s="865"/>
      <c r="K51" s="865"/>
      <c r="L51" s="865"/>
      <c r="M51" s="865"/>
      <c r="N51" s="865"/>
      <c r="O51" s="865"/>
      <c r="P51" s="865"/>
      <c r="Q51" s="865"/>
      <c r="R51" s="228"/>
      <c r="S51" s="133"/>
    </row>
    <row r="52" spans="1:19" s="593" customFormat="1" ht="13.5" customHeight="1" x14ac:dyDescent="0.2">
      <c r="A52" s="861"/>
      <c r="B52" s="861"/>
      <c r="C52" s="861"/>
      <c r="D52" s="861"/>
      <c r="E52" s="861"/>
      <c r="F52" s="861"/>
      <c r="G52" s="861"/>
      <c r="H52" s="861"/>
      <c r="I52" s="861"/>
      <c r="J52" s="861"/>
      <c r="K52" s="861"/>
      <c r="L52" s="861"/>
      <c r="M52" s="861"/>
      <c r="N52" s="861"/>
      <c r="O52" s="861"/>
      <c r="P52" s="861"/>
      <c r="Q52" s="861"/>
      <c r="R52" s="228"/>
      <c r="S52" s="133"/>
    </row>
    <row r="53" spans="1:19" s="593" customFormat="1" ht="13.5" customHeight="1" x14ac:dyDescent="0.2">
      <c r="A53" s="861"/>
      <c r="B53" s="861"/>
      <c r="C53" s="866"/>
      <c r="D53" s="867"/>
      <c r="E53" s="868"/>
      <c r="F53" s="868"/>
      <c r="G53" s="868"/>
      <c r="H53" s="868"/>
      <c r="I53" s="868"/>
      <c r="J53" s="868"/>
      <c r="K53" s="868"/>
      <c r="L53" s="868"/>
      <c r="M53" s="868"/>
      <c r="N53" s="868"/>
      <c r="O53" s="868"/>
      <c r="P53" s="868"/>
      <c r="Q53" s="868"/>
      <c r="R53" s="228"/>
      <c r="S53" s="133"/>
    </row>
    <row r="54" spans="1:19" s="593" customFormat="1" ht="13.5" customHeight="1" x14ac:dyDescent="0.2">
      <c r="A54" s="861"/>
      <c r="B54" s="861"/>
      <c r="C54" s="1475"/>
      <c r="D54" s="1475"/>
      <c r="E54" s="869"/>
      <c r="F54" s="869"/>
      <c r="G54" s="869"/>
      <c r="H54" s="869"/>
      <c r="I54" s="869"/>
      <c r="J54" s="869"/>
      <c r="K54" s="869"/>
      <c r="L54" s="869"/>
      <c r="M54" s="869"/>
      <c r="N54" s="869"/>
      <c r="O54" s="869"/>
      <c r="P54" s="869"/>
      <c r="Q54" s="869"/>
      <c r="R54" s="228"/>
      <c r="S54" s="133"/>
    </row>
    <row r="55" spans="1:19" s="593" customFormat="1" ht="13.5" customHeight="1" x14ac:dyDescent="0.2">
      <c r="A55" s="861"/>
      <c r="B55" s="861"/>
      <c r="C55" s="1479"/>
      <c r="D55" s="1479"/>
      <c r="E55" s="870"/>
      <c r="F55" s="870"/>
      <c r="G55" s="870"/>
      <c r="H55" s="870"/>
      <c r="I55" s="870"/>
      <c r="J55" s="870"/>
      <c r="K55" s="870"/>
      <c r="L55" s="870"/>
      <c r="M55" s="870"/>
      <c r="N55" s="870"/>
      <c r="O55" s="870"/>
      <c r="P55" s="870"/>
      <c r="Q55" s="870"/>
      <c r="R55" s="228"/>
      <c r="S55" s="133"/>
    </row>
    <row r="56" spans="1:19" s="593" customFormat="1" ht="13.5" customHeight="1" x14ac:dyDescent="0.2">
      <c r="A56" s="861"/>
      <c r="B56" s="861"/>
      <c r="C56" s="862"/>
      <c r="D56" s="871"/>
      <c r="E56" s="870"/>
      <c r="F56" s="870"/>
      <c r="G56" s="870"/>
      <c r="H56" s="870"/>
      <c r="I56" s="870"/>
      <c r="J56" s="870"/>
      <c r="K56" s="870"/>
      <c r="L56" s="870"/>
      <c r="M56" s="870"/>
      <c r="N56" s="870"/>
      <c r="O56" s="870"/>
      <c r="P56" s="870"/>
      <c r="Q56" s="870"/>
      <c r="R56" s="228"/>
      <c r="S56" s="133"/>
    </row>
    <row r="57" spans="1:19" s="593" customFormat="1" ht="13.5" customHeight="1" x14ac:dyDescent="0.2">
      <c r="A57" s="861"/>
      <c r="B57" s="861"/>
      <c r="C57" s="860"/>
      <c r="D57" s="715"/>
      <c r="E57" s="870"/>
      <c r="F57" s="870"/>
      <c r="G57" s="870"/>
      <c r="H57" s="870"/>
      <c r="I57" s="870"/>
      <c r="J57" s="870"/>
      <c r="K57" s="870"/>
      <c r="L57" s="870"/>
      <c r="M57" s="870"/>
      <c r="N57" s="870"/>
      <c r="O57" s="870"/>
      <c r="P57" s="870"/>
      <c r="Q57" s="870"/>
      <c r="R57" s="228"/>
      <c r="S57" s="133"/>
    </row>
    <row r="58" spans="1:19" s="912" customFormat="1" ht="13.5" customHeight="1" x14ac:dyDescent="0.2">
      <c r="A58" s="910"/>
      <c r="B58" s="910"/>
      <c r="C58" s="1478" t="s">
        <v>623</v>
      </c>
      <c r="D58" s="1478"/>
      <c r="E58" s="1478"/>
      <c r="F58" s="1478"/>
      <c r="G58" s="1478"/>
      <c r="H58" s="1478"/>
      <c r="I58" s="1478"/>
      <c r="J58" s="1478"/>
      <c r="K58" s="1478"/>
      <c r="L58" s="1478"/>
      <c r="M58" s="1478"/>
      <c r="N58" s="1478"/>
      <c r="O58" s="1478"/>
      <c r="P58" s="1478"/>
      <c r="Q58" s="1478"/>
      <c r="R58" s="911"/>
      <c r="S58" s="136"/>
    </row>
    <row r="59" spans="1:19" s="137" customFormat="1" ht="13.5" customHeight="1" x14ac:dyDescent="0.2">
      <c r="A59" s="910"/>
      <c r="B59" s="910"/>
      <c r="C59" s="1478"/>
      <c r="D59" s="1478"/>
      <c r="E59" s="1478"/>
      <c r="F59" s="1478"/>
      <c r="G59" s="1478"/>
      <c r="H59" s="1478"/>
      <c r="I59" s="1478"/>
      <c r="J59" s="1478"/>
      <c r="K59" s="1478"/>
      <c r="L59" s="1478"/>
      <c r="M59" s="1478"/>
      <c r="N59" s="1478"/>
      <c r="O59" s="1478"/>
      <c r="P59" s="1478"/>
      <c r="Q59" s="1478"/>
      <c r="R59" s="911"/>
      <c r="S59" s="136"/>
    </row>
    <row r="60" spans="1:19" s="408" customFormat="1" ht="13.5" customHeight="1" x14ac:dyDescent="0.2">
      <c r="A60" s="861"/>
      <c r="B60" s="861"/>
      <c r="C60" s="471" t="s">
        <v>422</v>
      </c>
      <c r="D60" s="429"/>
      <c r="E60" s="891"/>
      <c r="F60" s="891"/>
      <c r="G60" s="891"/>
      <c r="H60" s="891"/>
      <c r="I60" s="892" t="s">
        <v>134</v>
      </c>
      <c r="J60" s="893"/>
      <c r="K60" s="893"/>
      <c r="L60" s="893"/>
      <c r="M60" s="503"/>
      <c r="N60" s="571"/>
      <c r="O60" s="571"/>
      <c r="P60" s="571"/>
      <c r="Q60" s="571"/>
      <c r="R60" s="228"/>
    </row>
    <row r="61" spans="1:19" ht="13.5" customHeight="1" x14ac:dyDescent="0.2">
      <c r="A61" s="131"/>
      <c r="B61" s="133"/>
      <c r="C61" s="449"/>
      <c r="D61" s="133"/>
      <c r="E61" s="169"/>
      <c r="F61" s="1411">
        <v>43282</v>
      </c>
      <c r="G61" s="1411"/>
      <c r="H61" s="1411"/>
      <c r="I61" s="1411"/>
      <c r="J61" s="1411"/>
      <c r="K61" s="1411"/>
      <c r="L61" s="1411"/>
      <c r="M61" s="1411"/>
      <c r="N61" s="1411"/>
      <c r="O61" s="1411"/>
      <c r="P61" s="1411"/>
      <c r="Q61" s="1411"/>
      <c r="R61" s="398">
        <v>9</v>
      </c>
      <c r="S61" s="133"/>
    </row>
    <row r="62" spans="1:19" ht="15" customHeight="1" x14ac:dyDescent="0.2">
      <c r="B62" s="449"/>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K8"/>
    <mergeCell ref="L8:Q8"/>
  </mergeCells>
  <conditionalFormatting sqref="E9:Q11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484" t="s">
        <v>315</v>
      </c>
      <c r="E1" s="1484"/>
      <c r="F1" s="1484"/>
      <c r="G1" s="1484"/>
      <c r="H1" s="1484"/>
      <c r="I1" s="1484"/>
      <c r="J1" s="1484"/>
      <c r="K1" s="1484"/>
      <c r="L1" s="1484"/>
      <c r="M1" s="1484"/>
      <c r="N1" s="1484"/>
      <c r="O1" s="1484"/>
      <c r="P1" s="1484"/>
      <c r="Q1" s="1484"/>
      <c r="R1" s="1484"/>
      <c r="S1" s="2"/>
    </row>
    <row r="2" spans="1:23" ht="6" customHeight="1" x14ac:dyDescent="0.2">
      <c r="A2" s="2"/>
      <c r="B2" s="1485"/>
      <c r="C2" s="1486"/>
      <c r="D2" s="1487"/>
      <c r="E2" s="4"/>
      <c r="F2" s="4"/>
      <c r="G2" s="4"/>
      <c r="H2" s="4"/>
      <c r="I2" s="4"/>
      <c r="J2" s="4"/>
      <c r="K2" s="4"/>
      <c r="L2" s="4"/>
      <c r="M2" s="4"/>
      <c r="N2" s="4"/>
      <c r="O2" s="4"/>
      <c r="P2" s="4"/>
      <c r="Q2" s="4"/>
      <c r="R2" s="4"/>
      <c r="S2" s="2"/>
    </row>
    <row r="3" spans="1:23" ht="13.5" customHeight="1" thickBot="1" x14ac:dyDescent="0.25">
      <c r="A3" s="2"/>
      <c r="B3" s="221"/>
      <c r="C3" s="4"/>
      <c r="D3" s="4"/>
      <c r="E3" s="708"/>
      <c r="F3" s="708"/>
      <c r="G3" s="708"/>
      <c r="H3" s="708"/>
      <c r="I3" s="535"/>
      <c r="J3" s="708"/>
      <c r="K3" s="708"/>
      <c r="L3" s="708"/>
      <c r="M3" s="708"/>
      <c r="N3" s="708"/>
      <c r="O3" s="708"/>
      <c r="P3" s="708"/>
      <c r="Q3" s="708" t="s">
        <v>73</v>
      </c>
      <c r="R3" s="4"/>
      <c r="S3" s="2"/>
    </row>
    <row r="4" spans="1:23"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23" ht="4.5" customHeight="1" x14ac:dyDescent="0.2">
      <c r="A5" s="2"/>
      <c r="B5" s="221"/>
      <c r="C5" s="1488" t="s">
        <v>78</v>
      </c>
      <c r="D5" s="1488"/>
      <c r="E5" s="1489"/>
      <c r="F5" s="1489"/>
      <c r="G5" s="1489"/>
      <c r="H5" s="1489"/>
      <c r="I5" s="1489"/>
      <c r="J5" s="1489"/>
      <c r="K5" s="1489"/>
      <c r="L5" s="1489"/>
      <c r="M5" s="1489"/>
      <c r="N5" s="1489"/>
      <c r="O5" s="1070"/>
      <c r="P5" s="1070"/>
      <c r="Q5" s="1070"/>
      <c r="R5" s="4"/>
      <c r="S5" s="2"/>
    </row>
    <row r="6" spans="1:23" ht="12" customHeight="1" x14ac:dyDescent="0.2">
      <c r="A6" s="2"/>
      <c r="B6" s="221"/>
      <c r="C6" s="1488"/>
      <c r="D6" s="1488"/>
      <c r="E6" s="1490" t="s">
        <v>587</v>
      </c>
      <c r="F6" s="1490"/>
      <c r="G6" s="1490"/>
      <c r="H6" s="1490"/>
      <c r="I6" s="1490"/>
      <c r="J6" s="1490"/>
      <c r="K6" s="1490"/>
      <c r="L6" s="1500">
        <v>2018</v>
      </c>
      <c r="M6" s="1500"/>
      <c r="N6" s="1500"/>
      <c r="O6" s="1500"/>
      <c r="P6" s="1500"/>
      <c r="Q6" s="1500"/>
      <c r="R6" s="4"/>
      <c r="S6" s="2"/>
      <c r="W6" s="986"/>
    </row>
    <row r="7" spans="1:23" x14ac:dyDescent="0.2">
      <c r="A7" s="2"/>
      <c r="B7" s="221"/>
      <c r="C7" s="1178"/>
      <c r="D7" s="1178"/>
      <c r="E7" s="709" t="s">
        <v>100</v>
      </c>
      <c r="F7" s="709" t="s">
        <v>99</v>
      </c>
      <c r="G7" s="709" t="s">
        <v>98</v>
      </c>
      <c r="H7" s="709" t="s">
        <v>97</v>
      </c>
      <c r="I7" s="709" t="s">
        <v>96</v>
      </c>
      <c r="J7" s="709" t="s">
        <v>95</v>
      </c>
      <c r="K7" s="709" t="s">
        <v>94</v>
      </c>
      <c r="L7" s="709" t="s">
        <v>93</v>
      </c>
      <c r="M7" s="709" t="s">
        <v>104</v>
      </c>
      <c r="N7" s="709" t="s">
        <v>103</v>
      </c>
      <c r="O7" s="709" t="s">
        <v>102</v>
      </c>
      <c r="P7" s="709" t="s">
        <v>101</v>
      </c>
      <c r="Q7" s="1180" t="s">
        <v>100</v>
      </c>
      <c r="R7" s="1070"/>
      <c r="S7" s="2"/>
      <c r="W7" s="986"/>
    </row>
    <row r="8" spans="1:23" s="524" customFormat="1" ht="15" customHeight="1" x14ac:dyDescent="0.2">
      <c r="A8" s="91"/>
      <c r="B8" s="222"/>
      <c r="C8" s="1483" t="s">
        <v>68</v>
      </c>
      <c r="D8" s="1483"/>
      <c r="E8" s="538">
        <v>41206</v>
      </c>
      <c r="F8" s="538">
        <v>43355</v>
      </c>
      <c r="G8" s="538">
        <v>42596</v>
      </c>
      <c r="H8" s="538">
        <v>58887</v>
      </c>
      <c r="I8" s="538">
        <v>53715</v>
      </c>
      <c r="J8" s="538">
        <v>56884</v>
      </c>
      <c r="K8" s="538">
        <v>40939</v>
      </c>
      <c r="L8" s="538">
        <v>55455</v>
      </c>
      <c r="M8" s="538">
        <v>41216</v>
      </c>
      <c r="N8" s="538">
        <v>42650</v>
      </c>
      <c r="O8" s="538">
        <v>39933</v>
      </c>
      <c r="P8" s="538">
        <v>38521</v>
      </c>
      <c r="Q8" s="538">
        <v>38662</v>
      </c>
      <c r="R8" s="525"/>
      <c r="S8" s="91"/>
      <c r="W8" s="986"/>
    </row>
    <row r="9" spans="1:23" s="533" customFormat="1" ht="11.25" customHeight="1" x14ac:dyDescent="0.2">
      <c r="A9" s="539"/>
      <c r="B9" s="540"/>
      <c r="C9" s="541"/>
      <c r="D9" s="461" t="s">
        <v>187</v>
      </c>
      <c r="E9" s="157">
        <v>15221</v>
      </c>
      <c r="F9" s="157">
        <v>15887</v>
      </c>
      <c r="G9" s="157">
        <v>15815</v>
      </c>
      <c r="H9" s="157">
        <v>22234</v>
      </c>
      <c r="I9" s="157">
        <v>18538</v>
      </c>
      <c r="J9" s="157">
        <v>18226</v>
      </c>
      <c r="K9" s="157">
        <v>13927</v>
      </c>
      <c r="L9" s="157">
        <v>19377</v>
      </c>
      <c r="M9" s="157">
        <v>14786</v>
      </c>
      <c r="N9" s="157">
        <v>15319</v>
      </c>
      <c r="O9" s="157">
        <v>14553</v>
      </c>
      <c r="P9" s="157">
        <v>14028</v>
      </c>
      <c r="Q9" s="157">
        <v>14896</v>
      </c>
      <c r="R9" s="542"/>
      <c r="S9" s="539"/>
    </row>
    <row r="10" spans="1:23" s="533" customFormat="1" ht="11.25" customHeight="1" x14ac:dyDescent="0.2">
      <c r="A10" s="539"/>
      <c r="B10" s="540"/>
      <c r="C10" s="541"/>
      <c r="D10" s="461" t="s">
        <v>188</v>
      </c>
      <c r="E10" s="157">
        <v>8369</v>
      </c>
      <c r="F10" s="157">
        <v>9120</v>
      </c>
      <c r="G10" s="157">
        <v>8679</v>
      </c>
      <c r="H10" s="157">
        <v>12496</v>
      </c>
      <c r="I10" s="157">
        <v>10278</v>
      </c>
      <c r="J10" s="157">
        <v>10220</v>
      </c>
      <c r="K10" s="157">
        <v>8229</v>
      </c>
      <c r="L10" s="157">
        <v>11006</v>
      </c>
      <c r="M10" s="157">
        <v>7729</v>
      </c>
      <c r="N10" s="157">
        <v>8320</v>
      </c>
      <c r="O10" s="157">
        <v>8218</v>
      </c>
      <c r="P10" s="157">
        <v>7817</v>
      </c>
      <c r="Q10" s="157" t="s">
        <v>385</v>
      </c>
      <c r="R10" s="542"/>
      <c r="S10" s="539"/>
    </row>
    <row r="11" spans="1:23" s="533" customFormat="1" ht="11.25" customHeight="1" x14ac:dyDescent="0.2">
      <c r="A11" s="539"/>
      <c r="B11" s="540"/>
      <c r="C11" s="541"/>
      <c r="D11" s="461" t="s">
        <v>189</v>
      </c>
      <c r="E11" s="157">
        <v>10959</v>
      </c>
      <c r="F11" s="157">
        <v>11061</v>
      </c>
      <c r="G11" s="157">
        <v>11202</v>
      </c>
      <c r="H11" s="157">
        <v>14020</v>
      </c>
      <c r="I11" s="157">
        <v>13001</v>
      </c>
      <c r="J11" s="157">
        <v>12219</v>
      </c>
      <c r="K11" s="157">
        <v>9403</v>
      </c>
      <c r="L11" s="157">
        <v>14042</v>
      </c>
      <c r="M11" s="157">
        <v>11350</v>
      </c>
      <c r="N11" s="157">
        <v>11504</v>
      </c>
      <c r="O11" s="157">
        <v>10222</v>
      </c>
      <c r="P11" s="157">
        <v>10527</v>
      </c>
      <c r="Q11" s="157" t="s">
        <v>385</v>
      </c>
      <c r="R11" s="542"/>
      <c r="S11" s="539"/>
    </row>
    <row r="12" spans="1:23" s="533" customFormat="1" ht="11.25" customHeight="1" x14ac:dyDescent="0.2">
      <c r="A12" s="539"/>
      <c r="B12" s="540"/>
      <c r="C12" s="541"/>
      <c r="D12" s="461" t="s">
        <v>190</v>
      </c>
      <c r="E12" s="157">
        <v>3174</v>
      </c>
      <c r="F12" s="157">
        <v>3724</v>
      </c>
      <c r="G12" s="157">
        <v>3394</v>
      </c>
      <c r="H12" s="157">
        <v>4745</v>
      </c>
      <c r="I12" s="157">
        <v>5115</v>
      </c>
      <c r="J12" s="157">
        <v>3944</v>
      </c>
      <c r="K12" s="157">
        <v>3120</v>
      </c>
      <c r="L12" s="157">
        <v>4390</v>
      </c>
      <c r="M12" s="157">
        <v>3161</v>
      </c>
      <c r="N12" s="157">
        <v>3372</v>
      </c>
      <c r="O12" s="157">
        <v>3112</v>
      </c>
      <c r="P12" s="157">
        <v>2738</v>
      </c>
      <c r="Q12" s="157" t="s">
        <v>385</v>
      </c>
      <c r="R12" s="542"/>
      <c r="S12" s="539"/>
      <c r="U12" s="1073"/>
    </row>
    <row r="13" spans="1:23" s="533" customFormat="1" ht="11.25" customHeight="1" x14ac:dyDescent="0.2">
      <c r="A13" s="539"/>
      <c r="B13" s="540"/>
      <c r="C13" s="541"/>
      <c r="D13" s="461" t="s">
        <v>191</v>
      </c>
      <c r="E13" s="157">
        <v>1457</v>
      </c>
      <c r="F13" s="157">
        <v>1432</v>
      </c>
      <c r="G13" s="157">
        <v>1401</v>
      </c>
      <c r="H13" s="157">
        <v>2571</v>
      </c>
      <c r="I13" s="157">
        <v>3843</v>
      </c>
      <c r="J13" s="157">
        <v>9446</v>
      </c>
      <c r="K13" s="157">
        <v>4433</v>
      </c>
      <c r="L13" s="157">
        <v>3628</v>
      </c>
      <c r="M13" s="157">
        <v>2120</v>
      </c>
      <c r="N13" s="157">
        <v>1905</v>
      </c>
      <c r="O13" s="157">
        <v>1631</v>
      </c>
      <c r="P13" s="157">
        <v>1400</v>
      </c>
      <c r="Q13" s="157">
        <v>1366</v>
      </c>
      <c r="R13" s="542"/>
      <c r="S13" s="539"/>
    </row>
    <row r="14" spans="1:23" s="533" customFormat="1" ht="11.25" customHeight="1" x14ac:dyDescent="0.2">
      <c r="A14" s="539"/>
      <c r="B14" s="540"/>
      <c r="C14" s="541"/>
      <c r="D14" s="461" t="s">
        <v>130</v>
      </c>
      <c r="E14" s="157">
        <v>973</v>
      </c>
      <c r="F14" s="157">
        <v>912</v>
      </c>
      <c r="G14" s="157">
        <v>926</v>
      </c>
      <c r="H14" s="157">
        <v>1197</v>
      </c>
      <c r="I14" s="157">
        <v>1404</v>
      </c>
      <c r="J14" s="157">
        <v>1375</v>
      </c>
      <c r="K14" s="157">
        <v>925</v>
      </c>
      <c r="L14" s="157">
        <v>1382</v>
      </c>
      <c r="M14" s="157">
        <v>915</v>
      </c>
      <c r="N14" s="157">
        <v>997</v>
      </c>
      <c r="O14" s="157">
        <v>1076</v>
      </c>
      <c r="P14" s="157">
        <v>886</v>
      </c>
      <c r="Q14" s="157">
        <v>855</v>
      </c>
      <c r="R14" s="542"/>
      <c r="S14" s="539"/>
    </row>
    <row r="15" spans="1:23" s="533" customFormat="1" ht="11.25" customHeight="1" x14ac:dyDescent="0.2">
      <c r="A15" s="539"/>
      <c r="B15" s="540"/>
      <c r="C15" s="541"/>
      <c r="D15" s="461" t="s">
        <v>131</v>
      </c>
      <c r="E15" s="157">
        <v>1053</v>
      </c>
      <c r="F15" s="157">
        <v>1219</v>
      </c>
      <c r="G15" s="157">
        <v>1179</v>
      </c>
      <c r="H15" s="157">
        <v>1624</v>
      </c>
      <c r="I15" s="157">
        <v>1536</v>
      </c>
      <c r="J15" s="157">
        <v>1454</v>
      </c>
      <c r="K15" s="157">
        <v>902</v>
      </c>
      <c r="L15" s="157">
        <v>1630</v>
      </c>
      <c r="M15" s="157">
        <v>1155</v>
      </c>
      <c r="N15" s="157">
        <v>1233</v>
      </c>
      <c r="O15" s="157">
        <v>1121</v>
      </c>
      <c r="P15" s="157">
        <v>1125</v>
      </c>
      <c r="Q15" s="157">
        <v>1095</v>
      </c>
      <c r="R15" s="542"/>
      <c r="S15" s="539"/>
    </row>
    <row r="16" spans="1:23" s="547" customFormat="1" ht="15" customHeight="1" x14ac:dyDescent="0.2">
      <c r="A16" s="543"/>
      <c r="B16" s="544"/>
      <c r="C16" s="1483" t="s">
        <v>285</v>
      </c>
      <c r="D16" s="1483"/>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588</v>
      </c>
      <c r="E17" s="157">
        <v>4669</v>
      </c>
      <c r="F17" s="157">
        <v>4601</v>
      </c>
      <c r="G17" s="157">
        <v>4719</v>
      </c>
      <c r="H17" s="157">
        <v>6155</v>
      </c>
      <c r="I17" s="157">
        <v>6703</v>
      </c>
      <c r="J17" s="157">
        <v>6297</v>
      </c>
      <c r="K17" s="157">
        <v>3987</v>
      </c>
      <c r="L17" s="157">
        <v>6534</v>
      </c>
      <c r="M17" s="157">
        <v>5140</v>
      </c>
      <c r="N17" s="157">
        <v>5203</v>
      </c>
      <c r="O17" s="157">
        <v>4794</v>
      </c>
      <c r="P17" s="157">
        <v>4807</v>
      </c>
      <c r="Q17" s="157" t="s">
        <v>385</v>
      </c>
      <c r="R17" s="542"/>
      <c r="S17" s="539"/>
    </row>
    <row r="18" spans="1:19" s="533" customFormat="1" ht="12" customHeight="1" x14ac:dyDescent="0.2">
      <c r="A18" s="539"/>
      <c r="B18" s="540"/>
      <c r="C18" s="541"/>
      <c r="D18" s="93" t="s">
        <v>589</v>
      </c>
      <c r="E18" s="157">
        <v>3283</v>
      </c>
      <c r="F18" s="157">
        <v>3386</v>
      </c>
      <c r="G18" s="157">
        <v>3693</v>
      </c>
      <c r="H18" s="157">
        <v>3836</v>
      </c>
      <c r="I18" s="157">
        <v>4207</v>
      </c>
      <c r="J18" s="157">
        <v>3856</v>
      </c>
      <c r="K18" s="157">
        <v>3484</v>
      </c>
      <c r="L18" s="157">
        <v>4561</v>
      </c>
      <c r="M18" s="157">
        <v>3527</v>
      </c>
      <c r="N18" s="157">
        <v>3620</v>
      </c>
      <c r="O18" s="157">
        <v>3399</v>
      </c>
      <c r="P18" s="157">
        <v>3356</v>
      </c>
      <c r="Q18" s="157" t="s">
        <v>385</v>
      </c>
      <c r="R18" s="542"/>
      <c r="S18" s="539"/>
    </row>
    <row r="19" spans="1:19" s="533" customFormat="1" ht="12" customHeight="1" x14ac:dyDescent="0.2">
      <c r="A19" s="539"/>
      <c r="B19" s="540"/>
      <c r="C19" s="541"/>
      <c r="D19" s="93" t="s">
        <v>590</v>
      </c>
      <c r="E19" s="157">
        <v>2655</v>
      </c>
      <c r="F19" s="157">
        <v>2442</v>
      </c>
      <c r="G19" s="157">
        <v>2410</v>
      </c>
      <c r="H19" s="157">
        <v>3122</v>
      </c>
      <c r="I19" s="157">
        <v>3828</v>
      </c>
      <c r="J19" s="157">
        <v>5007</v>
      </c>
      <c r="K19" s="157">
        <v>2903</v>
      </c>
      <c r="L19" s="157">
        <v>4008</v>
      </c>
      <c r="M19" s="157">
        <v>2920</v>
      </c>
      <c r="N19" s="157">
        <v>2919</v>
      </c>
      <c r="O19" s="157">
        <v>2916</v>
      </c>
      <c r="P19" s="157">
        <v>2814</v>
      </c>
      <c r="Q19" s="157" t="s">
        <v>385</v>
      </c>
      <c r="R19" s="542"/>
      <c r="S19" s="539"/>
    </row>
    <row r="20" spans="1:19" s="533" customFormat="1" ht="12" customHeight="1" x14ac:dyDescent="0.2">
      <c r="A20" s="539"/>
      <c r="B20" s="540"/>
      <c r="C20" s="541"/>
      <c r="D20" s="93" t="s">
        <v>591</v>
      </c>
      <c r="E20" s="157">
        <v>2658</v>
      </c>
      <c r="F20" s="157">
        <v>2321</v>
      </c>
      <c r="G20" s="157">
        <v>2116</v>
      </c>
      <c r="H20" s="157">
        <v>2711</v>
      </c>
      <c r="I20" s="157">
        <v>3514</v>
      </c>
      <c r="J20" s="157">
        <v>5514</v>
      </c>
      <c r="K20" s="157">
        <v>2980</v>
      </c>
      <c r="L20" s="157">
        <v>3558</v>
      </c>
      <c r="M20" s="157">
        <v>2560</v>
      </c>
      <c r="N20" s="157">
        <v>2421</v>
      </c>
      <c r="O20" s="157">
        <v>2262</v>
      </c>
      <c r="P20" s="157">
        <v>2191</v>
      </c>
      <c r="Q20" s="157" t="s">
        <v>385</v>
      </c>
      <c r="R20" s="542"/>
      <c r="S20" s="539"/>
    </row>
    <row r="21" spans="1:19" s="533" customFormat="1" ht="11.25" customHeight="1" x14ac:dyDescent="0.2">
      <c r="A21" s="539"/>
      <c r="B21" s="540"/>
      <c r="C21" s="541"/>
      <c r="D21" s="93" t="s">
        <v>592</v>
      </c>
      <c r="E21" s="157">
        <v>2122</v>
      </c>
      <c r="F21" s="157">
        <v>2246</v>
      </c>
      <c r="G21" s="157">
        <v>2093</v>
      </c>
      <c r="H21" s="157">
        <v>2647</v>
      </c>
      <c r="I21" s="157">
        <v>2692</v>
      </c>
      <c r="J21" s="157">
        <v>2595</v>
      </c>
      <c r="K21" s="157">
        <v>1832</v>
      </c>
      <c r="L21" s="157">
        <v>3002</v>
      </c>
      <c r="M21" s="157">
        <v>2169</v>
      </c>
      <c r="N21" s="157">
        <v>2288</v>
      </c>
      <c r="O21" s="157">
        <v>2128</v>
      </c>
      <c r="P21" s="157">
        <v>2130</v>
      </c>
      <c r="Q21" s="157" t="s">
        <v>385</v>
      </c>
      <c r="R21" s="542"/>
      <c r="S21" s="539"/>
    </row>
    <row r="22" spans="1:19" s="533" customFormat="1" ht="15" customHeight="1" x14ac:dyDescent="0.2">
      <c r="A22" s="539"/>
      <c r="B22" s="540"/>
      <c r="C22" s="1483" t="s">
        <v>214</v>
      </c>
      <c r="D22" s="1483"/>
      <c r="E22" s="538">
        <v>4873</v>
      </c>
      <c r="F22" s="538">
        <v>6480</v>
      </c>
      <c r="G22" s="538">
        <v>6670</v>
      </c>
      <c r="H22" s="538">
        <v>8384</v>
      </c>
      <c r="I22" s="538">
        <v>7708</v>
      </c>
      <c r="J22" s="538">
        <v>6857</v>
      </c>
      <c r="K22" s="538">
        <v>3946</v>
      </c>
      <c r="L22" s="538">
        <v>6233</v>
      </c>
      <c r="M22" s="538">
        <v>5015</v>
      </c>
      <c r="N22" s="538">
        <v>4901</v>
      </c>
      <c r="O22" s="538">
        <v>4624</v>
      </c>
      <c r="P22" s="538">
        <v>4686</v>
      </c>
      <c r="Q22" s="538" t="s">
        <v>385</v>
      </c>
      <c r="R22" s="542"/>
      <c r="S22" s="539"/>
    </row>
    <row r="23" spans="1:19" s="547" customFormat="1" ht="12" customHeight="1" x14ac:dyDescent="0.2">
      <c r="A23" s="543"/>
      <c r="B23" s="544"/>
      <c r="C23" s="1483" t="s">
        <v>286</v>
      </c>
      <c r="D23" s="1483"/>
      <c r="E23" s="538">
        <v>36333</v>
      </c>
      <c r="F23" s="538">
        <v>36875</v>
      </c>
      <c r="G23" s="538">
        <v>35926</v>
      </c>
      <c r="H23" s="538">
        <v>50503</v>
      </c>
      <c r="I23" s="538">
        <v>46007</v>
      </c>
      <c r="J23" s="538">
        <v>50027</v>
      </c>
      <c r="K23" s="538">
        <v>36993</v>
      </c>
      <c r="L23" s="538">
        <v>49222</v>
      </c>
      <c r="M23" s="538">
        <v>36201</v>
      </c>
      <c r="N23" s="538">
        <v>37749</v>
      </c>
      <c r="O23" s="538">
        <v>35309</v>
      </c>
      <c r="P23" s="538">
        <v>33835</v>
      </c>
      <c r="Q23" s="538" t="s">
        <v>385</v>
      </c>
      <c r="R23" s="548"/>
      <c r="S23" s="543"/>
    </row>
    <row r="24" spans="1:19" s="533" customFormat="1" ht="12.75" customHeight="1" x14ac:dyDescent="0.2">
      <c r="A24" s="539"/>
      <c r="B24" s="549"/>
      <c r="C24" s="541"/>
      <c r="D24" s="467" t="s">
        <v>335</v>
      </c>
      <c r="E24" s="157">
        <v>1618</v>
      </c>
      <c r="F24" s="157">
        <v>2049</v>
      </c>
      <c r="G24" s="157">
        <v>1457</v>
      </c>
      <c r="H24" s="157">
        <v>2086</v>
      </c>
      <c r="I24" s="157">
        <v>2918</v>
      </c>
      <c r="J24" s="157">
        <v>3083</v>
      </c>
      <c r="K24" s="157">
        <v>1743</v>
      </c>
      <c r="L24" s="157">
        <v>2183</v>
      </c>
      <c r="M24" s="157">
        <v>1542</v>
      </c>
      <c r="N24" s="157">
        <v>2182</v>
      </c>
      <c r="O24" s="157">
        <v>1629</v>
      </c>
      <c r="P24" s="157">
        <v>1177</v>
      </c>
      <c r="Q24" s="157" t="s">
        <v>385</v>
      </c>
      <c r="R24" s="542"/>
      <c r="S24" s="539"/>
    </row>
    <row r="25" spans="1:19" s="533" customFormat="1" ht="11.25" customHeight="1" x14ac:dyDescent="0.2">
      <c r="A25" s="539"/>
      <c r="B25" s="549"/>
      <c r="C25" s="541"/>
      <c r="D25" s="467" t="s">
        <v>215</v>
      </c>
      <c r="E25" s="157">
        <v>7078</v>
      </c>
      <c r="F25" s="157">
        <v>7152</v>
      </c>
      <c r="G25" s="157">
        <v>7236</v>
      </c>
      <c r="H25" s="157">
        <v>8012</v>
      </c>
      <c r="I25" s="157">
        <v>8726</v>
      </c>
      <c r="J25" s="157">
        <v>8411</v>
      </c>
      <c r="K25" s="157">
        <v>7658</v>
      </c>
      <c r="L25" s="157">
        <v>10405</v>
      </c>
      <c r="M25" s="157">
        <v>7914</v>
      </c>
      <c r="N25" s="157">
        <v>8008</v>
      </c>
      <c r="O25" s="157">
        <v>7287</v>
      </c>
      <c r="P25" s="157">
        <v>7002</v>
      </c>
      <c r="Q25" s="157" t="s">
        <v>385</v>
      </c>
      <c r="R25" s="542"/>
      <c r="S25" s="539"/>
    </row>
    <row r="26" spans="1:19" s="533" customFormat="1" ht="11.25" customHeight="1" x14ac:dyDescent="0.2">
      <c r="A26" s="539"/>
      <c r="B26" s="549"/>
      <c r="C26" s="541"/>
      <c r="D26" s="467" t="s">
        <v>163</v>
      </c>
      <c r="E26" s="157">
        <v>27493</v>
      </c>
      <c r="F26" s="157">
        <v>27534</v>
      </c>
      <c r="G26" s="157">
        <v>27105</v>
      </c>
      <c r="H26" s="157">
        <v>40227</v>
      </c>
      <c r="I26" s="157">
        <v>34179</v>
      </c>
      <c r="J26" s="157">
        <v>38316</v>
      </c>
      <c r="K26" s="157">
        <v>27456</v>
      </c>
      <c r="L26" s="157">
        <v>36415</v>
      </c>
      <c r="M26" s="157">
        <v>26555</v>
      </c>
      <c r="N26" s="157">
        <v>27372</v>
      </c>
      <c r="O26" s="157">
        <v>26248</v>
      </c>
      <c r="P26" s="157">
        <v>25507</v>
      </c>
      <c r="Q26" s="157" t="s">
        <v>385</v>
      </c>
      <c r="R26" s="542"/>
      <c r="S26" s="539"/>
    </row>
    <row r="27" spans="1:19" s="533" customFormat="1" ht="11.25" customHeight="1" x14ac:dyDescent="0.2">
      <c r="A27" s="539"/>
      <c r="B27" s="549"/>
      <c r="C27" s="541"/>
      <c r="D27" s="467" t="s">
        <v>216</v>
      </c>
      <c r="E27" s="157">
        <v>144</v>
      </c>
      <c r="F27" s="157">
        <v>140</v>
      </c>
      <c r="G27" s="157">
        <v>128</v>
      </c>
      <c r="H27" s="157">
        <v>178</v>
      </c>
      <c r="I27" s="157">
        <v>184</v>
      </c>
      <c r="J27" s="157">
        <v>217</v>
      </c>
      <c r="K27" s="157">
        <v>136</v>
      </c>
      <c r="L27" s="157">
        <v>219</v>
      </c>
      <c r="M27" s="157">
        <v>190</v>
      </c>
      <c r="N27" s="157">
        <v>187</v>
      </c>
      <c r="O27" s="157">
        <v>145</v>
      </c>
      <c r="P27" s="157">
        <v>149</v>
      </c>
      <c r="Q27" s="157" t="s">
        <v>385</v>
      </c>
      <c r="R27" s="542"/>
      <c r="S27" s="539"/>
    </row>
    <row r="28" spans="1:19" ht="10.5" customHeight="1" thickBot="1" x14ac:dyDescent="0.25">
      <c r="A28" s="2"/>
      <c r="B28" s="221"/>
      <c r="C28" s="550"/>
      <c r="D28" s="13"/>
      <c r="E28" s="708"/>
      <c r="F28" s="708"/>
      <c r="G28" s="708"/>
      <c r="H28" s="708"/>
      <c r="I28" s="534"/>
      <c r="J28" s="534"/>
      <c r="K28" s="534"/>
      <c r="L28" s="534"/>
      <c r="M28" s="534"/>
      <c r="N28" s="534"/>
      <c r="O28" s="534"/>
      <c r="P28" s="534"/>
      <c r="Q28" s="534"/>
      <c r="R28" s="1070"/>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70"/>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70"/>
      <c r="S30" s="2"/>
    </row>
    <row r="31" spans="1:19" ht="15" customHeight="1" x14ac:dyDescent="0.2">
      <c r="A31" s="2"/>
      <c r="B31" s="221"/>
      <c r="C31" s="1483" t="s">
        <v>68</v>
      </c>
      <c r="D31" s="1483"/>
      <c r="E31" s="538">
        <v>13680</v>
      </c>
      <c r="F31" s="538">
        <v>11482</v>
      </c>
      <c r="G31" s="538">
        <v>10444</v>
      </c>
      <c r="H31" s="538">
        <v>11987</v>
      </c>
      <c r="I31" s="538">
        <v>15068</v>
      </c>
      <c r="J31" s="538">
        <v>10233</v>
      </c>
      <c r="K31" s="538">
        <v>6984</v>
      </c>
      <c r="L31" s="538">
        <v>13298</v>
      </c>
      <c r="M31" s="538">
        <v>10877</v>
      </c>
      <c r="N31" s="538">
        <v>15030</v>
      </c>
      <c r="O31" s="538">
        <v>10983</v>
      </c>
      <c r="P31" s="538">
        <v>12857</v>
      </c>
      <c r="Q31" s="538">
        <v>12393</v>
      </c>
      <c r="R31" s="1070"/>
      <c r="S31" s="2"/>
    </row>
    <row r="32" spans="1:19" ht="12" customHeight="1" x14ac:dyDescent="0.2">
      <c r="A32" s="2"/>
      <c r="B32" s="221"/>
      <c r="C32" s="472"/>
      <c r="D32" s="461" t="s">
        <v>187</v>
      </c>
      <c r="E32" s="157">
        <v>3990</v>
      </c>
      <c r="F32" s="157">
        <v>3167</v>
      </c>
      <c r="G32" s="157">
        <v>2369</v>
      </c>
      <c r="H32" s="157">
        <v>3456</v>
      </c>
      <c r="I32" s="157">
        <v>4311</v>
      </c>
      <c r="J32" s="157">
        <v>2868</v>
      </c>
      <c r="K32" s="157">
        <v>1757</v>
      </c>
      <c r="L32" s="157">
        <v>3621</v>
      </c>
      <c r="M32" s="157">
        <v>2822</v>
      </c>
      <c r="N32" s="157">
        <v>4105</v>
      </c>
      <c r="O32" s="157">
        <v>2717</v>
      </c>
      <c r="P32" s="157">
        <v>3370</v>
      </c>
      <c r="Q32" s="157">
        <v>3543</v>
      </c>
      <c r="R32" s="1070"/>
      <c r="S32" s="2"/>
    </row>
    <row r="33" spans="1:19" ht="12" customHeight="1" x14ac:dyDescent="0.2">
      <c r="A33" s="2"/>
      <c r="B33" s="221"/>
      <c r="C33" s="472"/>
      <c r="D33" s="461" t="s">
        <v>188</v>
      </c>
      <c r="E33" s="157">
        <v>4355</v>
      </c>
      <c r="F33" s="157">
        <v>3644</v>
      </c>
      <c r="G33" s="157">
        <v>4187</v>
      </c>
      <c r="H33" s="157">
        <v>4370</v>
      </c>
      <c r="I33" s="157">
        <v>4114</v>
      </c>
      <c r="J33" s="157">
        <v>2860</v>
      </c>
      <c r="K33" s="157">
        <v>2118</v>
      </c>
      <c r="L33" s="157">
        <v>4618</v>
      </c>
      <c r="M33" s="157">
        <v>3511</v>
      </c>
      <c r="N33" s="157">
        <v>4603</v>
      </c>
      <c r="O33" s="157">
        <v>3650</v>
      </c>
      <c r="P33" s="157">
        <v>4266</v>
      </c>
      <c r="Q33" s="157" t="s">
        <v>385</v>
      </c>
      <c r="R33" s="1070"/>
      <c r="S33" s="2"/>
    </row>
    <row r="34" spans="1:19" ht="12" customHeight="1" x14ac:dyDescent="0.2">
      <c r="A34" s="2"/>
      <c r="B34" s="221"/>
      <c r="C34" s="472"/>
      <c r="D34" s="461" t="s">
        <v>59</v>
      </c>
      <c r="E34" s="157">
        <v>2019</v>
      </c>
      <c r="F34" s="157">
        <v>1928</v>
      </c>
      <c r="G34" s="157">
        <v>1446</v>
      </c>
      <c r="H34" s="157">
        <v>1858</v>
      </c>
      <c r="I34" s="157">
        <v>2736</v>
      </c>
      <c r="J34" s="157">
        <v>1876</v>
      </c>
      <c r="K34" s="157">
        <v>1241</v>
      </c>
      <c r="L34" s="157">
        <v>2044</v>
      </c>
      <c r="M34" s="157">
        <v>1510</v>
      </c>
      <c r="N34" s="157">
        <v>2366</v>
      </c>
      <c r="O34" s="157">
        <v>1532</v>
      </c>
      <c r="P34" s="157">
        <v>1922</v>
      </c>
      <c r="Q34" s="157" t="s">
        <v>385</v>
      </c>
      <c r="R34" s="1070"/>
      <c r="S34" s="2"/>
    </row>
    <row r="35" spans="1:19" ht="12" customHeight="1" x14ac:dyDescent="0.2">
      <c r="A35" s="2"/>
      <c r="B35" s="221"/>
      <c r="C35" s="472"/>
      <c r="D35" s="461" t="s">
        <v>190</v>
      </c>
      <c r="E35" s="157">
        <v>1806</v>
      </c>
      <c r="F35" s="157">
        <v>1679</v>
      </c>
      <c r="G35" s="157">
        <v>1489</v>
      </c>
      <c r="H35" s="157">
        <v>1296</v>
      </c>
      <c r="I35" s="157">
        <v>1962</v>
      </c>
      <c r="J35" s="157">
        <v>1741</v>
      </c>
      <c r="K35" s="157">
        <v>1214</v>
      </c>
      <c r="L35" s="157">
        <v>1715</v>
      </c>
      <c r="M35" s="157">
        <v>1076</v>
      </c>
      <c r="N35" s="157">
        <v>1446</v>
      </c>
      <c r="O35" s="157">
        <v>1241</v>
      </c>
      <c r="P35" s="157">
        <v>1592</v>
      </c>
      <c r="Q35" s="157" t="s">
        <v>385</v>
      </c>
      <c r="R35" s="1070"/>
      <c r="S35" s="2"/>
    </row>
    <row r="36" spans="1:19" ht="12" customHeight="1" x14ac:dyDescent="0.2">
      <c r="A36" s="2"/>
      <c r="B36" s="221"/>
      <c r="C36" s="472"/>
      <c r="D36" s="461" t="s">
        <v>191</v>
      </c>
      <c r="E36" s="157">
        <v>854</v>
      </c>
      <c r="F36" s="157">
        <v>616</v>
      </c>
      <c r="G36" s="157">
        <v>508</v>
      </c>
      <c r="H36" s="157">
        <v>576</v>
      </c>
      <c r="I36" s="157">
        <v>1406</v>
      </c>
      <c r="J36" s="157">
        <v>493</v>
      </c>
      <c r="K36" s="157">
        <v>389</v>
      </c>
      <c r="L36" s="157">
        <v>806</v>
      </c>
      <c r="M36" s="157">
        <v>1587</v>
      </c>
      <c r="N36" s="157">
        <v>2009</v>
      </c>
      <c r="O36" s="157">
        <v>1319</v>
      </c>
      <c r="P36" s="157">
        <v>1151</v>
      </c>
      <c r="Q36" s="157">
        <v>661</v>
      </c>
      <c r="R36" s="1070"/>
      <c r="S36" s="2"/>
    </row>
    <row r="37" spans="1:19" ht="12" customHeight="1" x14ac:dyDescent="0.2">
      <c r="A37" s="2"/>
      <c r="B37" s="221"/>
      <c r="C37" s="472"/>
      <c r="D37" s="461" t="s">
        <v>130</v>
      </c>
      <c r="E37" s="157">
        <v>298</v>
      </c>
      <c r="F37" s="157">
        <v>213</v>
      </c>
      <c r="G37" s="157">
        <v>204</v>
      </c>
      <c r="H37" s="157">
        <v>190</v>
      </c>
      <c r="I37" s="157">
        <v>209</v>
      </c>
      <c r="J37" s="157">
        <v>160</v>
      </c>
      <c r="K37" s="157">
        <v>95</v>
      </c>
      <c r="L37" s="157">
        <v>200</v>
      </c>
      <c r="M37" s="157">
        <v>148</v>
      </c>
      <c r="N37" s="157">
        <v>236</v>
      </c>
      <c r="O37" s="157">
        <v>259</v>
      </c>
      <c r="P37" s="157">
        <v>246</v>
      </c>
      <c r="Q37" s="157">
        <v>234</v>
      </c>
      <c r="R37" s="1070"/>
      <c r="S37" s="2"/>
    </row>
    <row r="38" spans="1:19" ht="12" customHeight="1" x14ac:dyDescent="0.2">
      <c r="A38" s="2"/>
      <c r="B38" s="221"/>
      <c r="C38" s="472"/>
      <c r="D38" s="461" t="s">
        <v>131</v>
      </c>
      <c r="E38" s="157">
        <v>358</v>
      </c>
      <c r="F38" s="157">
        <v>235</v>
      </c>
      <c r="G38" s="157">
        <v>241</v>
      </c>
      <c r="H38" s="157">
        <v>241</v>
      </c>
      <c r="I38" s="157">
        <v>330</v>
      </c>
      <c r="J38" s="157">
        <v>235</v>
      </c>
      <c r="K38" s="157">
        <v>170</v>
      </c>
      <c r="L38" s="157">
        <v>294</v>
      </c>
      <c r="M38" s="157">
        <v>223</v>
      </c>
      <c r="N38" s="157">
        <v>265</v>
      </c>
      <c r="O38" s="157">
        <v>265</v>
      </c>
      <c r="P38" s="157">
        <v>310</v>
      </c>
      <c r="Q38" s="157">
        <v>315</v>
      </c>
      <c r="R38" s="1070"/>
      <c r="S38" s="2"/>
    </row>
    <row r="39" spans="1:19" ht="15" customHeight="1" x14ac:dyDescent="0.2">
      <c r="A39" s="2"/>
      <c r="B39" s="221"/>
      <c r="C39" s="472"/>
      <c r="D39" s="467" t="s">
        <v>335</v>
      </c>
      <c r="E39" s="157">
        <v>554</v>
      </c>
      <c r="F39" s="157">
        <v>435</v>
      </c>
      <c r="G39" s="157">
        <v>557</v>
      </c>
      <c r="H39" s="157">
        <v>395</v>
      </c>
      <c r="I39" s="157">
        <v>1108</v>
      </c>
      <c r="J39" s="157">
        <v>1212</v>
      </c>
      <c r="K39" s="157">
        <v>1023</v>
      </c>
      <c r="L39" s="157">
        <v>1086</v>
      </c>
      <c r="M39" s="157">
        <v>519</v>
      </c>
      <c r="N39" s="157">
        <v>658</v>
      </c>
      <c r="O39" s="157">
        <v>843</v>
      </c>
      <c r="P39" s="157">
        <v>964</v>
      </c>
      <c r="Q39" s="157" t="s">
        <v>385</v>
      </c>
      <c r="R39" s="1070"/>
      <c r="S39" s="2"/>
    </row>
    <row r="40" spans="1:19" ht="12" customHeight="1" x14ac:dyDescent="0.2">
      <c r="A40" s="2"/>
      <c r="B40" s="221"/>
      <c r="C40" s="472"/>
      <c r="D40" s="467" t="s">
        <v>215</v>
      </c>
      <c r="E40" s="157">
        <v>3927</v>
      </c>
      <c r="F40" s="157">
        <v>3496</v>
      </c>
      <c r="G40" s="157">
        <v>2443</v>
      </c>
      <c r="H40" s="157">
        <v>3629</v>
      </c>
      <c r="I40" s="157">
        <v>4226</v>
      </c>
      <c r="J40" s="157">
        <v>2824</v>
      </c>
      <c r="K40" s="157">
        <v>1588</v>
      </c>
      <c r="L40" s="157">
        <v>3694</v>
      </c>
      <c r="M40" s="157">
        <v>2946</v>
      </c>
      <c r="N40" s="157">
        <v>4005</v>
      </c>
      <c r="O40" s="157">
        <v>2729</v>
      </c>
      <c r="P40" s="157">
        <v>3306</v>
      </c>
      <c r="Q40" s="157" t="s">
        <v>385</v>
      </c>
      <c r="R40" s="1070"/>
      <c r="S40" s="2"/>
    </row>
    <row r="41" spans="1:19" ht="12" customHeight="1" x14ac:dyDescent="0.2">
      <c r="A41" s="2"/>
      <c r="B41" s="221"/>
      <c r="C41" s="472"/>
      <c r="D41" s="467" t="s">
        <v>163</v>
      </c>
      <c r="E41" s="157">
        <v>9198</v>
      </c>
      <c r="F41" s="157">
        <v>7549</v>
      </c>
      <c r="G41" s="157">
        <v>7442</v>
      </c>
      <c r="H41" s="157">
        <v>7963</v>
      </c>
      <c r="I41" s="157">
        <v>9733</v>
      </c>
      <c r="J41" s="157">
        <v>6197</v>
      </c>
      <c r="K41" s="157">
        <v>4373</v>
      </c>
      <c r="L41" s="157">
        <v>8518</v>
      </c>
      <c r="M41" s="157">
        <v>7412</v>
      </c>
      <c r="N41" s="157">
        <v>10366</v>
      </c>
      <c r="O41" s="157">
        <v>7411</v>
      </c>
      <c r="P41" s="157">
        <v>8587</v>
      </c>
      <c r="Q41" s="157" t="s">
        <v>385</v>
      </c>
      <c r="R41" s="1070"/>
      <c r="S41" s="2"/>
    </row>
    <row r="42" spans="1:19" ht="11.25" customHeight="1" x14ac:dyDescent="0.2">
      <c r="A42" s="2"/>
      <c r="B42" s="221"/>
      <c r="C42" s="472"/>
      <c r="D42" s="467" t="s">
        <v>216</v>
      </c>
      <c r="E42" s="764">
        <v>1</v>
      </c>
      <c r="F42" s="764">
        <v>2</v>
      </c>
      <c r="G42" s="764">
        <v>2</v>
      </c>
      <c r="H42" s="764">
        <v>0</v>
      </c>
      <c r="I42" s="764">
        <v>1</v>
      </c>
      <c r="J42" s="764">
        <v>0</v>
      </c>
      <c r="K42" s="764">
        <v>0</v>
      </c>
      <c r="L42" s="764">
        <v>0</v>
      </c>
      <c r="M42" s="764">
        <v>0</v>
      </c>
      <c r="N42" s="764">
        <v>1</v>
      </c>
      <c r="O42" s="764">
        <v>0</v>
      </c>
      <c r="P42" s="764">
        <v>0</v>
      </c>
      <c r="Q42" s="764" t="s">
        <v>385</v>
      </c>
      <c r="R42" s="1070"/>
      <c r="S42" s="2"/>
    </row>
    <row r="43" spans="1:19" ht="15" customHeight="1" x14ac:dyDescent="0.2">
      <c r="A43" s="2"/>
      <c r="B43" s="221"/>
      <c r="C43" s="1176" t="s">
        <v>287</v>
      </c>
      <c r="D43" s="1176"/>
      <c r="E43" s="148"/>
      <c r="F43" s="157"/>
      <c r="G43" s="157"/>
      <c r="H43" s="157"/>
      <c r="I43" s="157"/>
      <c r="J43" s="157"/>
      <c r="K43" s="157"/>
      <c r="L43" s="157"/>
      <c r="M43" s="157"/>
      <c r="N43" s="157"/>
      <c r="O43" s="157"/>
      <c r="P43" s="157"/>
      <c r="Q43" s="157"/>
      <c r="R43" s="1070"/>
      <c r="S43" s="2"/>
    </row>
    <row r="44" spans="1:19" ht="12" customHeight="1" x14ac:dyDescent="0.2">
      <c r="A44" s="2"/>
      <c r="B44" s="221"/>
      <c r="C44" s="472"/>
      <c r="D44" s="716" t="s">
        <v>589</v>
      </c>
      <c r="E44" s="157">
        <v>1930</v>
      </c>
      <c r="F44" s="157">
        <v>1816</v>
      </c>
      <c r="G44" s="157">
        <v>2436</v>
      </c>
      <c r="H44" s="157">
        <v>1729</v>
      </c>
      <c r="I44" s="157">
        <v>1770</v>
      </c>
      <c r="J44" s="157">
        <v>1340</v>
      </c>
      <c r="K44" s="157">
        <v>824</v>
      </c>
      <c r="L44" s="157">
        <v>2239</v>
      </c>
      <c r="M44" s="157">
        <v>1511</v>
      </c>
      <c r="N44" s="157">
        <v>1717</v>
      </c>
      <c r="O44" s="157">
        <v>1504</v>
      </c>
      <c r="P44" s="157">
        <v>1895</v>
      </c>
      <c r="Q44" s="157" t="s">
        <v>385</v>
      </c>
      <c r="R44" s="1070"/>
      <c r="S44" s="2"/>
    </row>
    <row r="45" spans="1:19" ht="12" customHeight="1" x14ac:dyDescent="0.2">
      <c r="A45" s="2"/>
      <c r="B45" s="221"/>
      <c r="C45" s="472"/>
      <c r="D45" s="716" t="s">
        <v>591</v>
      </c>
      <c r="E45" s="157">
        <v>1299</v>
      </c>
      <c r="F45" s="157">
        <v>809</v>
      </c>
      <c r="G45" s="157">
        <v>678</v>
      </c>
      <c r="H45" s="157">
        <v>956</v>
      </c>
      <c r="I45" s="157">
        <v>1062</v>
      </c>
      <c r="J45" s="157">
        <v>614</v>
      </c>
      <c r="K45" s="157">
        <v>415</v>
      </c>
      <c r="L45" s="157">
        <v>819</v>
      </c>
      <c r="M45" s="157">
        <v>1126</v>
      </c>
      <c r="N45" s="157">
        <v>1525</v>
      </c>
      <c r="O45" s="157">
        <v>1077</v>
      </c>
      <c r="P45" s="157">
        <v>1069</v>
      </c>
      <c r="Q45" s="157" t="s">
        <v>385</v>
      </c>
      <c r="R45" s="1070"/>
      <c r="S45" s="2"/>
    </row>
    <row r="46" spans="1:19" ht="12" customHeight="1" x14ac:dyDescent="0.2">
      <c r="A46" s="2"/>
      <c r="B46" s="221"/>
      <c r="C46" s="472"/>
      <c r="D46" s="716" t="s">
        <v>588</v>
      </c>
      <c r="E46" s="157">
        <v>1047</v>
      </c>
      <c r="F46" s="157">
        <v>774</v>
      </c>
      <c r="G46" s="157">
        <v>748</v>
      </c>
      <c r="H46" s="157">
        <v>807</v>
      </c>
      <c r="I46" s="157">
        <v>1087</v>
      </c>
      <c r="J46" s="157">
        <v>714</v>
      </c>
      <c r="K46" s="157">
        <v>494</v>
      </c>
      <c r="L46" s="157">
        <v>594</v>
      </c>
      <c r="M46" s="157">
        <v>609</v>
      </c>
      <c r="N46" s="157">
        <v>921</v>
      </c>
      <c r="O46" s="157">
        <v>665</v>
      </c>
      <c r="P46" s="157">
        <v>1000</v>
      </c>
      <c r="Q46" s="157" t="s">
        <v>385</v>
      </c>
      <c r="R46" s="1070"/>
      <c r="S46" s="2"/>
    </row>
    <row r="47" spans="1:19" ht="12" customHeight="1" x14ac:dyDescent="0.2">
      <c r="A47" s="2"/>
      <c r="B47" s="221"/>
      <c r="C47" s="472"/>
      <c r="D47" s="716" t="s">
        <v>593</v>
      </c>
      <c r="E47" s="157">
        <v>906</v>
      </c>
      <c r="F47" s="157">
        <v>964</v>
      </c>
      <c r="G47" s="157">
        <v>551</v>
      </c>
      <c r="H47" s="157">
        <v>663</v>
      </c>
      <c r="I47" s="157">
        <v>1155</v>
      </c>
      <c r="J47" s="157">
        <v>561</v>
      </c>
      <c r="K47" s="157">
        <v>299</v>
      </c>
      <c r="L47" s="157">
        <v>989</v>
      </c>
      <c r="M47" s="157">
        <v>647</v>
      </c>
      <c r="N47" s="157">
        <v>818</v>
      </c>
      <c r="O47" s="157">
        <v>647</v>
      </c>
      <c r="P47" s="157">
        <v>736</v>
      </c>
      <c r="Q47" s="157" t="s">
        <v>385</v>
      </c>
      <c r="R47" s="1070"/>
      <c r="S47" s="2"/>
    </row>
    <row r="48" spans="1:19" ht="12" customHeight="1" x14ac:dyDescent="0.2">
      <c r="A48" s="2"/>
      <c r="B48" s="221"/>
      <c r="C48" s="472"/>
      <c r="D48" s="716" t="s">
        <v>590</v>
      </c>
      <c r="E48" s="157">
        <v>617</v>
      </c>
      <c r="F48" s="157">
        <v>529</v>
      </c>
      <c r="G48" s="157">
        <v>433</v>
      </c>
      <c r="H48" s="157">
        <v>385</v>
      </c>
      <c r="I48" s="157">
        <v>414</v>
      </c>
      <c r="J48" s="157">
        <v>293</v>
      </c>
      <c r="K48" s="157">
        <v>209</v>
      </c>
      <c r="L48" s="157">
        <v>456</v>
      </c>
      <c r="M48" s="157">
        <v>706</v>
      </c>
      <c r="N48" s="157">
        <v>977</v>
      </c>
      <c r="O48" s="157">
        <v>784</v>
      </c>
      <c r="P48" s="157">
        <v>696</v>
      </c>
      <c r="Q48" s="157" t="s">
        <v>385</v>
      </c>
      <c r="R48" s="1070"/>
      <c r="S48" s="2"/>
    </row>
    <row r="49" spans="1:22" ht="15" customHeight="1" x14ac:dyDescent="0.2">
      <c r="A49" s="2"/>
      <c r="B49" s="221"/>
      <c r="C49" s="1483" t="s">
        <v>218</v>
      </c>
      <c r="D49" s="1483"/>
      <c r="E49" s="470">
        <v>33.199048682230739</v>
      </c>
      <c r="F49" s="470">
        <v>26.483681236304925</v>
      </c>
      <c r="G49" s="470">
        <v>24.518734153441638</v>
      </c>
      <c r="H49" s="470">
        <v>20.35593594511522</v>
      </c>
      <c r="I49" s="470">
        <v>28.05175463092246</v>
      </c>
      <c r="J49" s="470">
        <v>17.989241262921034</v>
      </c>
      <c r="K49" s="470">
        <v>17.059527589828768</v>
      </c>
      <c r="L49" s="470">
        <v>23.979803444234062</v>
      </c>
      <c r="M49" s="470">
        <v>26.390236801242235</v>
      </c>
      <c r="N49" s="470">
        <v>35.240328253223922</v>
      </c>
      <c r="O49" s="470">
        <v>27.503568477199309</v>
      </c>
      <c r="P49" s="470">
        <v>33.376599776745152</v>
      </c>
      <c r="Q49" s="470">
        <v>32.054730743365582</v>
      </c>
      <c r="R49" s="1070"/>
      <c r="S49" s="2"/>
    </row>
    <row r="50" spans="1:22" ht="11.25" customHeight="1" thickBot="1" x14ac:dyDescent="0.25">
      <c r="A50" s="2"/>
      <c r="B50" s="221"/>
      <c r="C50" s="555"/>
      <c r="D50" s="1177"/>
      <c r="E50" s="708"/>
      <c r="F50" s="708"/>
      <c r="G50" s="708"/>
      <c r="H50" s="708"/>
      <c r="I50" s="708"/>
      <c r="J50" s="708"/>
      <c r="K50" s="708"/>
      <c r="L50" s="708"/>
      <c r="M50" s="708"/>
      <c r="N50" s="708"/>
      <c r="O50" s="708"/>
      <c r="P50" s="534"/>
      <c r="Q50" s="534"/>
      <c r="R50" s="1070"/>
      <c r="S50" s="2"/>
    </row>
    <row r="51" spans="1:22" s="7" customFormat="1" ht="13.5" customHeight="1" thickBot="1" x14ac:dyDescent="0.25">
      <c r="A51" s="6"/>
      <c r="B51" s="220"/>
      <c r="C51" s="394" t="s">
        <v>219</v>
      </c>
      <c r="D51" s="536"/>
      <c r="E51" s="552"/>
      <c r="F51" s="552"/>
      <c r="G51" s="552"/>
      <c r="H51" s="552"/>
      <c r="I51" s="552"/>
      <c r="J51" s="552"/>
      <c r="K51" s="552"/>
      <c r="L51" s="552"/>
      <c r="M51" s="552"/>
      <c r="N51" s="552"/>
      <c r="O51" s="552"/>
      <c r="P51" s="552"/>
      <c r="Q51" s="553"/>
      <c r="R51" s="1070"/>
      <c r="S51" s="6"/>
    </row>
    <row r="52" spans="1:22" ht="9.75" customHeight="1" x14ac:dyDescent="0.2">
      <c r="A52" s="2"/>
      <c r="B52" s="221"/>
      <c r="C52" s="606" t="s">
        <v>78</v>
      </c>
      <c r="D52" s="556"/>
      <c r="E52" s="551"/>
      <c r="F52" s="551"/>
      <c r="G52" s="551"/>
      <c r="H52" s="551"/>
      <c r="I52" s="551"/>
      <c r="J52" s="551"/>
      <c r="K52" s="551"/>
      <c r="L52" s="551"/>
      <c r="M52" s="551"/>
      <c r="N52" s="551"/>
      <c r="O52" s="551"/>
      <c r="P52" s="554"/>
      <c r="Q52" s="554"/>
      <c r="R52" s="1070"/>
      <c r="S52" s="2"/>
    </row>
    <row r="53" spans="1:22" ht="15" customHeight="1" x14ac:dyDescent="0.2">
      <c r="A53" s="2"/>
      <c r="B53" s="221"/>
      <c r="C53" s="1483" t="s">
        <v>68</v>
      </c>
      <c r="D53" s="1483"/>
      <c r="E53" s="538">
        <v>8083</v>
      </c>
      <c r="F53" s="538">
        <v>6946</v>
      </c>
      <c r="G53" s="538">
        <v>7019</v>
      </c>
      <c r="H53" s="538">
        <v>7960</v>
      </c>
      <c r="I53" s="538">
        <v>7718</v>
      </c>
      <c r="J53" s="538">
        <v>7407</v>
      </c>
      <c r="K53" s="538">
        <v>5263</v>
      </c>
      <c r="L53" s="538">
        <v>7928</v>
      </c>
      <c r="M53" s="538">
        <v>6767</v>
      </c>
      <c r="N53" s="538">
        <v>8774</v>
      </c>
      <c r="O53" s="538">
        <v>8125</v>
      </c>
      <c r="P53" s="538">
        <v>8169</v>
      </c>
      <c r="Q53" s="538">
        <v>7218</v>
      </c>
      <c r="R53" s="1070"/>
      <c r="S53" s="2"/>
    </row>
    <row r="54" spans="1:22" ht="11.25" customHeight="1" x14ac:dyDescent="0.2">
      <c r="A54" s="2"/>
      <c r="B54" s="221"/>
      <c r="C54" s="472"/>
      <c r="D54" s="93" t="s">
        <v>335</v>
      </c>
      <c r="E54" s="176">
        <v>241</v>
      </c>
      <c r="F54" s="176">
        <v>196</v>
      </c>
      <c r="G54" s="176">
        <v>287</v>
      </c>
      <c r="H54" s="157">
        <v>203</v>
      </c>
      <c r="I54" s="157">
        <v>243</v>
      </c>
      <c r="J54" s="157">
        <v>626</v>
      </c>
      <c r="K54" s="157">
        <v>193</v>
      </c>
      <c r="L54" s="157">
        <v>418</v>
      </c>
      <c r="M54" s="157">
        <v>267</v>
      </c>
      <c r="N54" s="157">
        <v>301</v>
      </c>
      <c r="O54" s="157">
        <v>452</v>
      </c>
      <c r="P54" s="157">
        <v>829</v>
      </c>
      <c r="Q54" s="157" t="s">
        <v>385</v>
      </c>
      <c r="R54" s="1070"/>
      <c r="S54" s="2"/>
    </row>
    <row r="55" spans="1:22" ht="11.25" customHeight="1" x14ac:dyDescent="0.2">
      <c r="A55" s="2"/>
      <c r="B55" s="221"/>
      <c r="C55" s="472"/>
      <c r="D55" s="93" t="s">
        <v>215</v>
      </c>
      <c r="E55" s="176">
        <v>1935</v>
      </c>
      <c r="F55" s="176">
        <v>1815</v>
      </c>
      <c r="G55" s="176">
        <v>1340</v>
      </c>
      <c r="H55" s="157">
        <v>2136</v>
      </c>
      <c r="I55" s="157">
        <v>2314</v>
      </c>
      <c r="J55" s="157">
        <v>2095</v>
      </c>
      <c r="K55" s="157">
        <v>1327</v>
      </c>
      <c r="L55" s="157">
        <v>1863</v>
      </c>
      <c r="M55" s="157">
        <v>1733</v>
      </c>
      <c r="N55" s="157">
        <v>2377</v>
      </c>
      <c r="O55" s="157">
        <v>1924</v>
      </c>
      <c r="P55" s="157">
        <v>1867</v>
      </c>
      <c r="Q55" s="157" t="s">
        <v>385</v>
      </c>
      <c r="R55" s="1070"/>
      <c r="S55" s="2"/>
    </row>
    <row r="56" spans="1:22" ht="11.25" customHeight="1" x14ac:dyDescent="0.2">
      <c r="A56" s="2"/>
      <c r="B56" s="221"/>
      <c r="C56" s="472"/>
      <c r="D56" s="93" t="s">
        <v>163</v>
      </c>
      <c r="E56" s="176">
        <v>5906</v>
      </c>
      <c r="F56" s="176">
        <v>4934</v>
      </c>
      <c r="G56" s="176">
        <v>5392</v>
      </c>
      <c r="H56" s="157">
        <v>5621</v>
      </c>
      <c r="I56" s="157">
        <v>5161</v>
      </c>
      <c r="J56" s="157">
        <v>4684</v>
      </c>
      <c r="K56" s="157">
        <v>3743</v>
      </c>
      <c r="L56" s="157">
        <v>5646</v>
      </c>
      <c r="M56" s="157">
        <v>4767</v>
      </c>
      <c r="N56" s="157">
        <v>6096</v>
      </c>
      <c r="O56" s="157">
        <v>5749</v>
      </c>
      <c r="P56" s="157">
        <v>5473</v>
      </c>
      <c r="Q56" s="157" t="s">
        <v>385</v>
      </c>
      <c r="R56" s="1070"/>
      <c r="S56" s="2"/>
    </row>
    <row r="57" spans="1:22" ht="11.25" customHeight="1" x14ac:dyDescent="0.2">
      <c r="A57" s="2"/>
      <c r="B57" s="221"/>
      <c r="C57" s="472"/>
      <c r="D57" s="93" t="s">
        <v>216</v>
      </c>
      <c r="E57" s="764">
        <v>1</v>
      </c>
      <c r="F57" s="764">
        <v>1</v>
      </c>
      <c r="G57" s="764">
        <v>0</v>
      </c>
      <c r="H57" s="764">
        <v>0</v>
      </c>
      <c r="I57" s="764">
        <v>0</v>
      </c>
      <c r="J57" s="764">
        <v>2</v>
      </c>
      <c r="K57" s="764">
        <v>0</v>
      </c>
      <c r="L57" s="764">
        <v>1</v>
      </c>
      <c r="M57" s="764">
        <v>0</v>
      </c>
      <c r="N57" s="764">
        <v>0</v>
      </c>
      <c r="O57" s="764">
        <v>0</v>
      </c>
      <c r="P57" s="764">
        <v>0</v>
      </c>
      <c r="Q57" s="764" t="s">
        <v>385</v>
      </c>
      <c r="R57" s="1070"/>
      <c r="S57" s="2"/>
      <c r="V57" s="533"/>
    </row>
    <row r="58" spans="1:22" ht="12.75" hidden="1" customHeight="1" x14ac:dyDescent="0.2">
      <c r="A58" s="2"/>
      <c r="B58" s="221"/>
      <c r="C58" s="472"/>
      <c r="D58" s="200" t="s">
        <v>187</v>
      </c>
      <c r="E58" s="157">
        <v>2409</v>
      </c>
      <c r="F58" s="157">
        <v>1883</v>
      </c>
      <c r="G58" s="157">
        <v>1569</v>
      </c>
      <c r="H58" s="157">
        <v>2421</v>
      </c>
      <c r="I58" s="157">
        <v>2270</v>
      </c>
      <c r="J58" s="157">
        <v>2594</v>
      </c>
      <c r="K58" s="157">
        <v>1638</v>
      </c>
      <c r="L58" s="157">
        <v>2409</v>
      </c>
      <c r="M58" s="157">
        <v>2045</v>
      </c>
      <c r="N58" s="157">
        <v>2626</v>
      </c>
      <c r="O58" s="157">
        <v>2434</v>
      </c>
      <c r="P58" s="157">
        <v>2636</v>
      </c>
      <c r="Q58" s="157">
        <v>2402</v>
      </c>
      <c r="R58" s="1070"/>
      <c r="S58" s="2"/>
    </row>
    <row r="59" spans="1:22" ht="12.75" hidden="1" customHeight="1" x14ac:dyDescent="0.2">
      <c r="A59" s="2"/>
      <c r="B59" s="221"/>
      <c r="C59" s="472"/>
      <c r="D59" s="200" t="s">
        <v>188</v>
      </c>
      <c r="E59" s="157">
        <v>2828</v>
      </c>
      <c r="F59" s="157">
        <v>2522</v>
      </c>
      <c r="G59" s="157">
        <v>3054</v>
      </c>
      <c r="H59" s="157">
        <v>3073</v>
      </c>
      <c r="I59" s="157">
        <v>2623</v>
      </c>
      <c r="J59" s="157">
        <v>2064</v>
      </c>
      <c r="K59" s="157">
        <v>1716</v>
      </c>
      <c r="L59" s="157">
        <v>3204</v>
      </c>
      <c r="M59" s="157">
        <v>2211</v>
      </c>
      <c r="N59" s="157">
        <v>2738</v>
      </c>
      <c r="O59" s="157">
        <v>2670</v>
      </c>
      <c r="P59" s="157">
        <v>2828</v>
      </c>
      <c r="Q59" s="157" t="s">
        <v>385</v>
      </c>
      <c r="R59" s="1070"/>
      <c r="S59" s="2"/>
    </row>
    <row r="60" spans="1:22" ht="12.75" hidden="1" customHeight="1" x14ac:dyDescent="0.2">
      <c r="A60" s="2"/>
      <c r="B60" s="221"/>
      <c r="C60" s="472"/>
      <c r="D60" s="200" t="s">
        <v>59</v>
      </c>
      <c r="E60" s="157">
        <v>1015</v>
      </c>
      <c r="F60" s="157">
        <v>1031</v>
      </c>
      <c r="G60" s="157">
        <v>949</v>
      </c>
      <c r="H60" s="157">
        <v>1190</v>
      </c>
      <c r="I60" s="157">
        <v>1347</v>
      </c>
      <c r="J60" s="157">
        <v>1129</v>
      </c>
      <c r="K60" s="157">
        <v>1069</v>
      </c>
      <c r="L60" s="157">
        <v>1104</v>
      </c>
      <c r="M60" s="157">
        <v>750</v>
      </c>
      <c r="N60" s="157">
        <v>835</v>
      </c>
      <c r="O60" s="157">
        <v>804</v>
      </c>
      <c r="P60" s="157">
        <v>849</v>
      </c>
      <c r="Q60" s="157" t="s">
        <v>385</v>
      </c>
      <c r="R60" s="1070"/>
      <c r="S60" s="2"/>
    </row>
    <row r="61" spans="1:22" ht="12.75" hidden="1" customHeight="1" x14ac:dyDescent="0.2">
      <c r="A61" s="2"/>
      <c r="B61" s="221"/>
      <c r="C61" s="472"/>
      <c r="D61" s="200" t="s">
        <v>190</v>
      </c>
      <c r="E61" s="157">
        <v>904</v>
      </c>
      <c r="F61" s="157">
        <v>907</v>
      </c>
      <c r="G61" s="157">
        <v>868</v>
      </c>
      <c r="H61" s="157">
        <v>793</v>
      </c>
      <c r="I61" s="157">
        <v>920</v>
      </c>
      <c r="J61" s="157">
        <v>1056</v>
      </c>
      <c r="K61" s="157">
        <v>421</v>
      </c>
      <c r="L61" s="157">
        <v>660</v>
      </c>
      <c r="M61" s="157">
        <v>638</v>
      </c>
      <c r="N61" s="157">
        <v>645</v>
      </c>
      <c r="O61" s="157">
        <v>738</v>
      </c>
      <c r="P61" s="157">
        <v>747</v>
      </c>
      <c r="Q61" s="157" t="s">
        <v>385</v>
      </c>
      <c r="R61" s="1070"/>
      <c r="S61" s="2"/>
    </row>
    <row r="62" spans="1:22" ht="12.75" hidden="1" customHeight="1" x14ac:dyDescent="0.2">
      <c r="A62" s="2"/>
      <c r="B62" s="221"/>
      <c r="C62" s="472"/>
      <c r="D62" s="200" t="s">
        <v>191</v>
      </c>
      <c r="E62" s="157">
        <v>555</v>
      </c>
      <c r="F62" s="157">
        <v>301</v>
      </c>
      <c r="G62" s="157">
        <v>303</v>
      </c>
      <c r="H62" s="157">
        <v>256</v>
      </c>
      <c r="I62" s="157">
        <v>269</v>
      </c>
      <c r="J62" s="157">
        <v>296</v>
      </c>
      <c r="K62" s="157">
        <v>217</v>
      </c>
      <c r="L62" s="157">
        <v>256</v>
      </c>
      <c r="M62" s="157">
        <v>860</v>
      </c>
      <c r="N62" s="157">
        <v>1568</v>
      </c>
      <c r="O62" s="157">
        <v>1105</v>
      </c>
      <c r="P62" s="157">
        <v>736</v>
      </c>
      <c r="Q62" s="157">
        <v>468</v>
      </c>
      <c r="R62" s="1070"/>
      <c r="S62" s="2"/>
    </row>
    <row r="63" spans="1:22" ht="12.75" hidden="1" customHeight="1" x14ac:dyDescent="0.2">
      <c r="A63" s="2"/>
      <c r="B63" s="221"/>
      <c r="C63" s="472"/>
      <c r="D63" s="200" t="s">
        <v>130</v>
      </c>
      <c r="E63" s="157">
        <v>186</v>
      </c>
      <c r="F63" s="157">
        <v>183</v>
      </c>
      <c r="G63" s="157">
        <v>158</v>
      </c>
      <c r="H63" s="157">
        <v>111</v>
      </c>
      <c r="I63" s="157">
        <v>127</v>
      </c>
      <c r="J63" s="157">
        <v>103</v>
      </c>
      <c r="K63" s="157">
        <v>71</v>
      </c>
      <c r="L63" s="157">
        <v>153</v>
      </c>
      <c r="M63" s="157">
        <v>102</v>
      </c>
      <c r="N63" s="157">
        <v>195</v>
      </c>
      <c r="O63" s="157">
        <v>174</v>
      </c>
      <c r="P63" s="157">
        <v>163</v>
      </c>
      <c r="Q63" s="157">
        <v>169</v>
      </c>
      <c r="R63" s="1070"/>
      <c r="S63" s="2"/>
    </row>
    <row r="64" spans="1:22" ht="12.75" hidden="1" customHeight="1" x14ac:dyDescent="0.2">
      <c r="A64" s="2"/>
      <c r="B64" s="221"/>
      <c r="C64" s="472"/>
      <c r="D64" s="200" t="s">
        <v>131</v>
      </c>
      <c r="E64" s="157">
        <v>186</v>
      </c>
      <c r="F64" s="157">
        <v>119</v>
      </c>
      <c r="G64" s="157">
        <v>118</v>
      </c>
      <c r="H64" s="157">
        <v>116</v>
      </c>
      <c r="I64" s="157">
        <v>162</v>
      </c>
      <c r="J64" s="157">
        <v>165</v>
      </c>
      <c r="K64" s="157">
        <v>131</v>
      </c>
      <c r="L64" s="157">
        <v>142</v>
      </c>
      <c r="M64" s="157">
        <v>161</v>
      </c>
      <c r="N64" s="157">
        <v>167</v>
      </c>
      <c r="O64" s="157">
        <v>200</v>
      </c>
      <c r="P64" s="157">
        <v>210</v>
      </c>
      <c r="Q64" s="157">
        <v>211</v>
      </c>
      <c r="R64" s="1070"/>
      <c r="S64" s="2"/>
    </row>
    <row r="65" spans="1:19" ht="15" customHeight="1" x14ac:dyDescent="0.2">
      <c r="A65" s="2"/>
      <c r="B65" s="221"/>
      <c r="C65" s="1483" t="s">
        <v>220</v>
      </c>
      <c r="D65" s="1483"/>
      <c r="E65" s="470">
        <v>59.086257309941523</v>
      </c>
      <c r="F65" s="470">
        <v>60.494687336700927</v>
      </c>
      <c r="G65" s="470">
        <v>67.206051321332822</v>
      </c>
      <c r="H65" s="470">
        <v>66.405272378409947</v>
      </c>
      <c r="I65" s="470">
        <v>51.22113087337403</v>
      </c>
      <c r="J65" s="470">
        <v>72.383465259454709</v>
      </c>
      <c r="K65" s="470">
        <v>75.357961053837343</v>
      </c>
      <c r="L65" s="470">
        <v>59.617987667318395</v>
      </c>
      <c r="M65" s="470">
        <v>62.213845729521012</v>
      </c>
      <c r="N65" s="470">
        <v>58.37658017298736</v>
      </c>
      <c r="O65" s="470">
        <v>73.977965947373221</v>
      </c>
      <c r="P65" s="470">
        <v>63.537372637473752</v>
      </c>
      <c r="Q65" s="470">
        <v>58.242556281771975</v>
      </c>
      <c r="R65" s="1070"/>
      <c r="S65" s="2"/>
    </row>
    <row r="66" spans="1:19" ht="11.25" customHeight="1" x14ac:dyDescent="0.2">
      <c r="A66" s="2"/>
      <c r="B66" s="221"/>
      <c r="C66" s="472"/>
      <c r="D66" s="461" t="s">
        <v>187</v>
      </c>
      <c r="E66" s="177">
        <v>60.375939849624061</v>
      </c>
      <c r="F66" s="177">
        <v>59.456899273760655</v>
      </c>
      <c r="G66" s="177">
        <v>66.230476994512458</v>
      </c>
      <c r="H66" s="177">
        <v>70.052083333333343</v>
      </c>
      <c r="I66" s="177">
        <v>52.655996288564133</v>
      </c>
      <c r="J66" s="177">
        <v>90.446304044630395</v>
      </c>
      <c r="K66" s="177">
        <v>93.227091633466131</v>
      </c>
      <c r="L66" s="177">
        <v>66.528583264291626</v>
      </c>
      <c r="M66" s="177">
        <v>72.466335931963144</v>
      </c>
      <c r="N66" s="177">
        <v>63.970767356881851</v>
      </c>
      <c r="O66" s="177">
        <v>89.584100110415903</v>
      </c>
      <c r="P66" s="177">
        <v>78.21958456973293</v>
      </c>
      <c r="Q66" s="177">
        <v>67.795653401072542</v>
      </c>
      <c r="R66" s="1070"/>
      <c r="S66" s="149"/>
    </row>
    <row r="67" spans="1:19" ht="11.25" customHeight="1" x14ac:dyDescent="0.2">
      <c r="A67" s="2"/>
      <c r="B67" s="221"/>
      <c r="C67" s="472"/>
      <c r="D67" s="461" t="s">
        <v>188</v>
      </c>
      <c r="E67" s="177">
        <v>64.936854190585535</v>
      </c>
      <c r="F67" s="177">
        <v>69.20965971459934</v>
      </c>
      <c r="G67" s="177">
        <v>72.940052543587299</v>
      </c>
      <c r="H67" s="177">
        <v>70.320366132723109</v>
      </c>
      <c r="I67" s="177">
        <v>63.757899854156541</v>
      </c>
      <c r="J67" s="177">
        <v>72.167832167832174</v>
      </c>
      <c r="K67" s="177">
        <v>81.019830028328613</v>
      </c>
      <c r="L67" s="177">
        <v>69.380684278908618</v>
      </c>
      <c r="M67" s="177">
        <v>62.9735118199943</v>
      </c>
      <c r="N67" s="177">
        <v>59.482945904844662</v>
      </c>
      <c r="O67" s="177">
        <v>73.150684931506845</v>
      </c>
      <c r="P67" s="177">
        <v>66.291608063759966</v>
      </c>
      <c r="Q67" s="177" t="s">
        <v>385</v>
      </c>
      <c r="R67" s="1070"/>
      <c r="S67" s="149"/>
    </row>
    <row r="68" spans="1:19" ht="11.25" customHeight="1" x14ac:dyDescent="0.2">
      <c r="A68" s="2"/>
      <c r="B68" s="221"/>
      <c r="C68" s="472"/>
      <c r="D68" s="461" t="s">
        <v>59</v>
      </c>
      <c r="E68" s="177">
        <v>50.272412085190687</v>
      </c>
      <c r="F68" s="177">
        <v>53.475103734439834</v>
      </c>
      <c r="G68" s="177">
        <v>65.629322268326419</v>
      </c>
      <c r="H68" s="177">
        <v>64.047362755651235</v>
      </c>
      <c r="I68" s="177">
        <v>49.232456140350877</v>
      </c>
      <c r="J68" s="177">
        <v>60.181236673773988</v>
      </c>
      <c r="K68" s="177">
        <v>86.140209508460913</v>
      </c>
      <c r="L68" s="177">
        <v>54.011741682974559</v>
      </c>
      <c r="M68" s="177">
        <v>49.668874172185426</v>
      </c>
      <c r="N68" s="177">
        <v>35.291631445477599</v>
      </c>
      <c r="O68" s="177">
        <v>52.480417754569189</v>
      </c>
      <c r="P68" s="177">
        <v>44.172736732570236</v>
      </c>
      <c r="Q68" s="177" t="s">
        <v>385</v>
      </c>
      <c r="R68" s="1070"/>
      <c r="S68" s="149"/>
    </row>
    <row r="69" spans="1:19" ht="11.25" customHeight="1" x14ac:dyDescent="0.2">
      <c r="A69" s="2"/>
      <c r="B69" s="221"/>
      <c r="C69" s="472"/>
      <c r="D69" s="461" t="s">
        <v>190</v>
      </c>
      <c r="E69" s="177">
        <v>50.055370985603545</v>
      </c>
      <c r="F69" s="177">
        <v>54.02025014889815</v>
      </c>
      <c r="G69" s="177">
        <v>58.294157152451312</v>
      </c>
      <c r="H69" s="177">
        <v>61.188271604938272</v>
      </c>
      <c r="I69" s="177">
        <v>46.890927624872582</v>
      </c>
      <c r="J69" s="177">
        <v>60.654796094198737</v>
      </c>
      <c r="K69" s="177">
        <v>34.678747940691927</v>
      </c>
      <c r="L69" s="177">
        <v>38.483965014577258</v>
      </c>
      <c r="M69" s="177">
        <v>59.293680297397763</v>
      </c>
      <c r="N69" s="177">
        <v>44.60580912863071</v>
      </c>
      <c r="O69" s="177">
        <v>59.468170829975833</v>
      </c>
      <c r="P69" s="177">
        <v>46.922110552763819</v>
      </c>
      <c r="Q69" s="177" t="s">
        <v>385</v>
      </c>
      <c r="R69" s="1070"/>
      <c r="S69" s="149"/>
    </row>
    <row r="70" spans="1:19" ht="11.25" customHeight="1" x14ac:dyDescent="0.2">
      <c r="A70" s="2"/>
      <c r="B70" s="221"/>
      <c r="C70" s="472"/>
      <c r="D70" s="461" t="s">
        <v>191</v>
      </c>
      <c r="E70" s="177">
        <v>64.988290398126466</v>
      </c>
      <c r="F70" s="177">
        <v>48.863636363636367</v>
      </c>
      <c r="G70" s="177">
        <v>59.645669291338585</v>
      </c>
      <c r="H70" s="177">
        <v>44.444444444444443</v>
      </c>
      <c r="I70" s="177">
        <v>19.132290184921764</v>
      </c>
      <c r="J70" s="177">
        <v>60.040567951318458</v>
      </c>
      <c r="K70" s="177">
        <v>55.784061696658092</v>
      </c>
      <c r="L70" s="177">
        <v>31.761786600496279</v>
      </c>
      <c r="M70" s="177">
        <v>54.190296156269689</v>
      </c>
      <c r="N70" s="177">
        <v>78.048780487804876</v>
      </c>
      <c r="O70" s="177">
        <v>83.775587566338146</v>
      </c>
      <c r="P70" s="177">
        <v>63.944396177237181</v>
      </c>
      <c r="Q70" s="177">
        <v>70.801815431164911</v>
      </c>
      <c r="R70" s="1070"/>
      <c r="S70" s="149"/>
    </row>
    <row r="71" spans="1:19" ht="11.25" customHeight="1" x14ac:dyDescent="0.2">
      <c r="A71" s="2"/>
      <c r="B71" s="221"/>
      <c r="C71" s="472"/>
      <c r="D71" s="461" t="s">
        <v>130</v>
      </c>
      <c r="E71" s="177">
        <v>62.416107382550337</v>
      </c>
      <c r="F71" s="177">
        <v>85.91549295774648</v>
      </c>
      <c r="G71" s="177">
        <v>77.450980392156865</v>
      </c>
      <c r="H71" s="177">
        <v>58.421052631578952</v>
      </c>
      <c r="I71" s="177">
        <v>60.765550239234443</v>
      </c>
      <c r="J71" s="177">
        <v>64.375</v>
      </c>
      <c r="K71" s="177">
        <v>74.73684210526315</v>
      </c>
      <c r="L71" s="177">
        <v>76.5</v>
      </c>
      <c r="M71" s="177">
        <v>68.918918918918919</v>
      </c>
      <c r="N71" s="177">
        <v>82.627118644067792</v>
      </c>
      <c r="O71" s="177">
        <v>67.181467181467184</v>
      </c>
      <c r="P71" s="177">
        <v>66.260162601626021</v>
      </c>
      <c r="Q71" s="177">
        <v>72.222222222222214</v>
      </c>
      <c r="R71" s="1070"/>
      <c r="S71" s="149"/>
    </row>
    <row r="72" spans="1:19" ht="11.25" customHeight="1" x14ac:dyDescent="0.2">
      <c r="A72" s="2"/>
      <c r="B72" s="221"/>
      <c r="C72" s="472"/>
      <c r="D72" s="461" t="s">
        <v>131</v>
      </c>
      <c r="E72" s="177">
        <v>51.955307262569825</v>
      </c>
      <c r="F72" s="177">
        <v>50.638297872340424</v>
      </c>
      <c r="G72" s="177">
        <v>48.962655601659748</v>
      </c>
      <c r="H72" s="177">
        <v>48.132780082987551</v>
      </c>
      <c r="I72" s="177">
        <v>49.090909090909093</v>
      </c>
      <c r="J72" s="177">
        <v>70.212765957446805</v>
      </c>
      <c r="K72" s="177">
        <v>77.058823529411768</v>
      </c>
      <c r="L72" s="177">
        <v>48.299319727891152</v>
      </c>
      <c r="M72" s="177">
        <v>72.197309417040358</v>
      </c>
      <c r="N72" s="177">
        <v>63.018867924528301</v>
      </c>
      <c r="O72" s="177">
        <v>75.471698113207552</v>
      </c>
      <c r="P72" s="177">
        <v>67.741935483870961</v>
      </c>
      <c r="Q72" s="177">
        <v>66.984126984126974</v>
      </c>
      <c r="R72" s="1070"/>
      <c r="S72" s="149"/>
    </row>
    <row r="73" spans="1:19" s="533" customFormat="1" ht="20.25" customHeight="1" x14ac:dyDescent="0.2">
      <c r="A73" s="539"/>
      <c r="B73" s="540"/>
      <c r="C73" s="1481" t="s">
        <v>282</v>
      </c>
      <c r="D73" s="1482"/>
      <c r="E73" s="1482"/>
      <c r="F73" s="1482"/>
      <c r="G73" s="1482"/>
      <c r="H73" s="1482"/>
      <c r="I73" s="1482"/>
      <c r="J73" s="1482"/>
      <c r="K73" s="1482"/>
      <c r="L73" s="1482"/>
      <c r="M73" s="1482"/>
      <c r="N73" s="1482"/>
      <c r="O73" s="1482"/>
      <c r="P73" s="1482"/>
      <c r="Q73" s="1482"/>
      <c r="R73" s="542"/>
      <c r="S73" s="149"/>
    </row>
    <row r="74" spans="1:19" s="533" customFormat="1" ht="12.75" customHeight="1" x14ac:dyDescent="0.2">
      <c r="A74" s="539"/>
      <c r="B74" s="540"/>
      <c r="C74" s="1482" t="s">
        <v>387</v>
      </c>
      <c r="D74" s="1482"/>
      <c r="E74" s="1482"/>
      <c r="F74" s="1482"/>
      <c r="G74" s="1482"/>
      <c r="H74" s="1482"/>
      <c r="I74" s="1482"/>
      <c r="J74" s="1482"/>
      <c r="K74" s="1482"/>
      <c r="L74" s="1482"/>
      <c r="M74" s="1482"/>
      <c r="N74" s="1482"/>
      <c r="O74" s="1482"/>
      <c r="P74" s="1482"/>
      <c r="Q74" s="1482"/>
      <c r="R74" s="542"/>
      <c r="S74" s="539"/>
    </row>
    <row r="75" spans="1:19" ht="13.5" customHeight="1" x14ac:dyDescent="0.2">
      <c r="A75" s="2"/>
      <c r="B75" s="221"/>
      <c r="C75" s="42" t="s">
        <v>423</v>
      </c>
      <c r="D75" s="4"/>
      <c r="E75" s="1"/>
      <c r="F75" s="1"/>
      <c r="G75" s="4"/>
      <c r="H75" s="1"/>
      <c r="I75" s="849"/>
      <c r="J75" s="551"/>
      <c r="K75" s="1"/>
      <c r="L75" s="4"/>
      <c r="M75" s="4"/>
      <c r="N75" s="4"/>
      <c r="O75" s="4"/>
      <c r="P75" s="4"/>
      <c r="Q75" s="4"/>
      <c r="R75" s="1070"/>
      <c r="S75" s="2"/>
    </row>
    <row r="76" spans="1:19" ht="13.5" customHeight="1" x14ac:dyDescent="0.2">
      <c r="A76" s="2"/>
      <c r="B76" s="215">
        <v>10</v>
      </c>
      <c r="C76" s="1396">
        <v>43282</v>
      </c>
      <c r="D76" s="1396"/>
      <c r="E76" s="557"/>
      <c r="F76" s="557"/>
      <c r="G76" s="557"/>
      <c r="H76" s="557"/>
      <c r="I76" s="557"/>
      <c r="J76" s="149"/>
      <c r="K76" s="149"/>
      <c r="L76" s="607"/>
      <c r="M76" s="178"/>
      <c r="N76" s="178"/>
      <c r="O76" s="178"/>
      <c r="P76" s="607"/>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K6"/>
    <mergeCell ref="L6:Q6"/>
  </mergeCells>
  <conditionalFormatting sqref="Q7">
    <cfRule type="cellIs" dxfId="17" priority="2"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S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19" ht="13.5" customHeight="1" x14ac:dyDescent="0.2">
      <c r="A1" s="403"/>
      <c r="B1" s="1495" t="s">
        <v>311</v>
      </c>
      <c r="C1" s="1496"/>
      <c r="D1" s="1496"/>
      <c r="E1" s="1496"/>
      <c r="F1" s="1496"/>
      <c r="G1" s="1496"/>
      <c r="H1" s="1496"/>
      <c r="I1" s="436"/>
      <c r="J1" s="436"/>
      <c r="K1" s="436"/>
      <c r="L1" s="436"/>
      <c r="M1" s="436"/>
      <c r="N1" s="436"/>
      <c r="O1" s="436"/>
      <c r="P1" s="436"/>
      <c r="Q1" s="413"/>
      <c r="R1" s="413"/>
      <c r="S1" s="403"/>
    </row>
    <row r="2" spans="1:19" ht="6" customHeight="1" x14ac:dyDescent="0.2">
      <c r="A2" s="403"/>
      <c r="B2" s="1072"/>
      <c r="C2" s="1071"/>
      <c r="D2" s="1071"/>
      <c r="E2" s="454"/>
      <c r="F2" s="454"/>
      <c r="G2" s="454"/>
      <c r="H2" s="454"/>
      <c r="I2" s="454"/>
      <c r="J2" s="454"/>
      <c r="K2" s="454"/>
      <c r="L2" s="454"/>
      <c r="M2" s="454"/>
      <c r="N2" s="454"/>
      <c r="O2" s="454"/>
      <c r="P2" s="454"/>
      <c r="Q2" s="454"/>
      <c r="R2" s="412"/>
      <c r="S2" s="403"/>
    </row>
    <row r="3" spans="1:19" ht="13.5" customHeight="1" thickBot="1" x14ac:dyDescent="0.25">
      <c r="A3" s="403"/>
      <c r="B3" s="413"/>
      <c r="C3" s="413"/>
      <c r="D3" s="413"/>
      <c r="E3" s="749"/>
      <c r="F3" s="749"/>
      <c r="G3" s="749"/>
      <c r="H3" s="749"/>
      <c r="I3" s="749"/>
      <c r="J3" s="749"/>
      <c r="K3" s="749"/>
      <c r="L3" s="749"/>
      <c r="M3" s="749"/>
      <c r="N3" s="749"/>
      <c r="O3" s="749"/>
      <c r="P3" s="749"/>
      <c r="Q3" s="749" t="s">
        <v>73</v>
      </c>
      <c r="R3" s="608"/>
      <c r="S3" s="403"/>
    </row>
    <row r="4" spans="1:19"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row>
    <row r="5" spans="1:19" ht="4.5" customHeight="1" x14ac:dyDescent="0.2">
      <c r="A5" s="403"/>
      <c r="B5" s="413"/>
      <c r="C5" s="1497" t="s">
        <v>78</v>
      </c>
      <c r="D5" s="1497"/>
      <c r="E5" s="523"/>
      <c r="F5" s="523"/>
      <c r="G5" s="523"/>
      <c r="H5" s="523"/>
      <c r="I5" s="523"/>
      <c r="J5" s="523"/>
      <c r="K5" s="523"/>
      <c r="L5" s="523"/>
      <c r="M5" s="523"/>
      <c r="N5" s="523"/>
      <c r="O5" s="523"/>
      <c r="P5" s="523"/>
      <c r="Q5" s="523"/>
      <c r="R5" s="608"/>
      <c r="S5" s="403"/>
    </row>
    <row r="6" spans="1:19" ht="13.5" customHeight="1" x14ac:dyDescent="0.2">
      <c r="A6" s="403"/>
      <c r="B6" s="413"/>
      <c r="C6" s="1497"/>
      <c r="D6" s="1497"/>
      <c r="E6" s="1499" t="s">
        <v>587</v>
      </c>
      <c r="F6" s="1499"/>
      <c r="G6" s="1499"/>
      <c r="H6" s="1499"/>
      <c r="I6" s="1499"/>
      <c r="J6" s="1499"/>
      <c r="K6" s="1499"/>
      <c r="L6" s="1499">
        <v>2018</v>
      </c>
      <c r="M6" s="1499"/>
      <c r="N6" s="1499"/>
      <c r="O6" s="1499"/>
      <c r="P6" s="1499"/>
      <c r="Q6" s="1499"/>
      <c r="R6" s="608"/>
      <c r="S6" s="403"/>
    </row>
    <row r="7" spans="1:19" x14ac:dyDescent="0.2">
      <c r="A7" s="403"/>
      <c r="B7" s="413"/>
      <c r="C7" s="418"/>
      <c r="D7" s="418"/>
      <c r="E7" s="709" t="s">
        <v>100</v>
      </c>
      <c r="F7" s="709" t="s">
        <v>99</v>
      </c>
      <c r="G7" s="709" t="s">
        <v>98</v>
      </c>
      <c r="H7" s="709" t="s">
        <v>97</v>
      </c>
      <c r="I7" s="709" t="s">
        <v>96</v>
      </c>
      <c r="J7" s="709" t="s">
        <v>95</v>
      </c>
      <c r="K7" s="709" t="s">
        <v>94</v>
      </c>
      <c r="L7" s="709" t="s">
        <v>93</v>
      </c>
      <c r="M7" s="709" t="s">
        <v>104</v>
      </c>
      <c r="N7" s="709" t="s">
        <v>103</v>
      </c>
      <c r="O7" s="709" t="s">
        <v>102</v>
      </c>
      <c r="P7" s="709" t="s">
        <v>101</v>
      </c>
      <c r="Q7" s="1179" t="s">
        <v>100</v>
      </c>
      <c r="R7" s="414"/>
      <c r="S7" s="403"/>
    </row>
    <row r="8" spans="1:19" s="615" customFormat="1" ht="22.5" customHeight="1" x14ac:dyDescent="0.2">
      <c r="A8" s="612"/>
      <c r="B8" s="613"/>
      <c r="C8" s="1498" t="s">
        <v>68</v>
      </c>
      <c r="D8" s="1498"/>
      <c r="E8" s="400">
        <v>602194</v>
      </c>
      <c r="F8" s="400">
        <v>593387</v>
      </c>
      <c r="G8" s="400">
        <v>586905</v>
      </c>
      <c r="H8" s="400">
        <v>582322</v>
      </c>
      <c r="I8" s="400">
        <v>578580</v>
      </c>
      <c r="J8" s="400">
        <v>583277</v>
      </c>
      <c r="K8" s="400">
        <v>578871</v>
      </c>
      <c r="L8" s="400">
        <v>587109</v>
      </c>
      <c r="M8" s="400">
        <v>574134</v>
      </c>
      <c r="N8" s="400">
        <v>562398</v>
      </c>
      <c r="O8" s="400">
        <v>547412</v>
      </c>
      <c r="P8" s="400">
        <v>523369</v>
      </c>
      <c r="Q8" s="400">
        <v>503004</v>
      </c>
      <c r="R8" s="614"/>
      <c r="S8" s="612"/>
    </row>
    <row r="9" spans="1:19" s="417" customFormat="1" ht="18.75" customHeight="1" x14ac:dyDescent="0.2">
      <c r="A9" s="415"/>
      <c r="B9" s="416"/>
      <c r="C9" s="422"/>
      <c r="D9" s="456" t="s">
        <v>321</v>
      </c>
      <c r="E9" s="457">
        <v>418189</v>
      </c>
      <c r="F9" s="457">
        <v>416275</v>
      </c>
      <c r="G9" s="457">
        <v>418235</v>
      </c>
      <c r="H9" s="457">
        <v>410819</v>
      </c>
      <c r="I9" s="457">
        <v>404564</v>
      </c>
      <c r="J9" s="457">
        <v>404625</v>
      </c>
      <c r="K9" s="457">
        <v>403771</v>
      </c>
      <c r="L9" s="457">
        <v>415539</v>
      </c>
      <c r="M9" s="457">
        <v>404604</v>
      </c>
      <c r="N9" s="457">
        <v>393335</v>
      </c>
      <c r="O9" s="457">
        <v>376014</v>
      </c>
      <c r="P9" s="457">
        <v>350174</v>
      </c>
      <c r="Q9" s="457">
        <v>332395</v>
      </c>
      <c r="R9" s="442"/>
      <c r="S9" s="415"/>
    </row>
    <row r="10" spans="1:19" s="417" customFormat="1" ht="18.75" customHeight="1" x14ac:dyDescent="0.2">
      <c r="A10" s="415"/>
      <c r="B10" s="416"/>
      <c r="C10" s="422"/>
      <c r="D10" s="456" t="s">
        <v>222</v>
      </c>
      <c r="E10" s="457">
        <v>59145</v>
      </c>
      <c r="F10" s="457">
        <v>58976</v>
      </c>
      <c r="G10" s="457">
        <v>58386</v>
      </c>
      <c r="H10" s="457">
        <v>57924</v>
      </c>
      <c r="I10" s="457">
        <v>58011</v>
      </c>
      <c r="J10" s="457">
        <v>58433</v>
      </c>
      <c r="K10" s="457">
        <v>57050</v>
      </c>
      <c r="L10" s="457">
        <v>56156</v>
      </c>
      <c r="M10" s="457">
        <v>55017</v>
      </c>
      <c r="N10" s="457">
        <v>55384</v>
      </c>
      <c r="O10" s="457">
        <v>54463</v>
      </c>
      <c r="P10" s="457">
        <v>52453</v>
      </c>
      <c r="Q10" s="457">
        <v>50236</v>
      </c>
      <c r="R10" s="442"/>
      <c r="S10" s="415"/>
    </row>
    <row r="11" spans="1:19" s="417" customFormat="1" ht="18.75" customHeight="1" x14ac:dyDescent="0.2">
      <c r="A11" s="415"/>
      <c r="B11" s="416"/>
      <c r="C11" s="422"/>
      <c r="D11" s="456" t="s">
        <v>223</v>
      </c>
      <c r="E11" s="457">
        <v>100945</v>
      </c>
      <c r="F11" s="457">
        <v>95648</v>
      </c>
      <c r="G11" s="457">
        <v>87421</v>
      </c>
      <c r="H11" s="457">
        <v>90322</v>
      </c>
      <c r="I11" s="457">
        <v>92542</v>
      </c>
      <c r="J11" s="457">
        <v>95094</v>
      </c>
      <c r="K11" s="457">
        <v>96414</v>
      </c>
      <c r="L11" s="457">
        <v>91274</v>
      </c>
      <c r="M11" s="457">
        <v>89889</v>
      </c>
      <c r="N11" s="457">
        <v>89799</v>
      </c>
      <c r="O11" s="457">
        <v>92773</v>
      </c>
      <c r="P11" s="457">
        <v>94937</v>
      </c>
      <c r="Q11" s="457">
        <v>95217</v>
      </c>
      <c r="R11" s="442"/>
      <c r="S11" s="415"/>
    </row>
    <row r="12" spans="1:19" s="417" customFormat="1" ht="22.5" customHeight="1" x14ac:dyDescent="0.2">
      <c r="A12" s="415"/>
      <c r="B12" s="416"/>
      <c r="C12" s="422"/>
      <c r="D12" s="458" t="s">
        <v>322</v>
      </c>
      <c r="E12" s="457">
        <v>23915</v>
      </c>
      <c r="F12" s="457">
        <v>22488</v>
      </c>
      <c r="G12" s="457">
        <v>22863</v>
      </c>
      <c r="H12" s="457">
        <v>23257</v>
      </c>
      <c r="I12" s="457">
        <v>23463</v>
      </c>
      <c r="J12" s="457">
        <v>25125</v>
      </c>
      <c r="K12" s="457">
        <v>21636</v>
      </c>
      <c r="L12" s="457">
        <v>24140</v>
      </c>
      <c r="M12" s="457">
        <v>24624</v>
      </c>
      <c r="N12" s="457">
        <v>23880</v>
      </c>
      <c r="O12" s="457">
        <v>24162</v>
      </c>
      <c r="P12" s="457">
        <v>25805</v>
      </c>
      <c r="Q12" s="457">
        <v>25156</v>
      </c>
      <c r="R12" s="442"/>
      <c r="S12" s="415"/>
    </row>
    <row r="13" spans="1:19" ht="15.75" customHeight="1" thickBot="1" x14ac:dyDescent="0.25">
      <c r="A13" s="403"/>
      <c r="B13" s="413"/>
      <c r="C13" s="418"/>
      <c r="D13" s="418"/>
      <c r="E13" s="749"/>
      <c r="F13" s="749"/>
      <c r="G13" s="749"/>
      <c r="H13" s="749"/>
      <c r="I13" s="749"/>
      <c r="J13" s="749"/>
      <c r="K13" s="749"/>
      <c r="L13" s="749"/>
      <c r="M13" s="749"/>
      <c r="N13" s="749"/>
      <c r="O13" s="749"/>
      <c r="P13" s="469"/>
      <c r="Q13" s="469"/>
      <c r="R13" s="414"/>
      <c r="S13" s="403"/>
    </row>
    <row r="14" spans="1:19"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row>
    <row r="15" spans="1:19" ht="9.75" customHeight="1" x14ac:dyDescent="0.2">
      <c r="A15" s="403"/>
      <c r="B15" s="413"/>
      <c r="C15" s="1497" t="s">
        <v>78</v>
      </c>
      <c r="D15" s="1497"/>
      <c r="E15" s="421"/>
      <c r="F15" s="421"/>
      <c r="G15" s="421"/>
      <c r="H15" s="421"/>
      <c r="I15" s="421"/>
      <c r="J15" s="421"/>
      <c r="K15" s="421"/>
      <c r="L15" s="421"/>
      <c r="M15" s="421"/>
      <c r="N15" s="421"/>
      <c r="O15" s="421"/>
      <c r="P15" s="505"/>
      <c r="Q15" s="505"/>
      <c r="R15" s="414"/>
      <c r="S15" s="403"/>
    </row>
    <row r="16" spans="1:19" s="615" customFormat="1" ht="22.5" customHeight="1" x14ac:dyDescent="0.2">
      <c r="A16" s="612"/>
      <c r="B16" s="613"/>
      <c r="C16" s="1498" t="s">
        <v>68</v>
      </c>
      <c r="D16" s="1498"/>
      <c r="E16" s="400">
        <v>418189</v>
      </c>
      <c r="F16" s="400">
        <v>416275</v>
      </c>
      <c r="G16" s="400">
        <v>418235</v>
      </c>
      <c r="H16" s="400">
        <v>410819</v>
      </c>
      <c r="I16" s="400">
        <v>404564</v>
      </c>
      <c r="J16" s="400">
        <v>404625</v>
      </c>
      <c r="K16" s="400">
        <v>403771</v>
      </c>
      <c r="L16" s="400">
        <v>415539</v>
      </c>
      <c r="M16" s="400">
        <v>404604</v>
      </c>
      <c r="N16" s="400">
        <v>393335</v>
      </c>
      <c r="O16" s="400">
        <v>376014</v>
      </c>
      <c r="P16" s="400">
        <v>350174</v>
      </c>
      <c r="Q16" s="400">
        <v>332395</v>
      </c>
      <c r="R16" s="614"/>
      <c r="S16" s="612"/>
    </row>
    <row r="17" spans="1:19" ht="22.5" customHeight="1" x14ac:dyDescent="0.2">
      <c r="A17" s="403"/>
      <c r="B17" s="413"/>
      <c r="C17" s="571"/>
      <c r="D17" s="461" t="s">
        <v>72</v>
      </c>
      <c r="E17" s="157">
        <v>191838</v>
      </c>
      <c r="F17" s="157">
        <v>188674</v>
      </c>
      <c r="G17" s="157">
        <v>187636</v>
      </c>
      <c r="H17" s="157">
        <v>184203</v>
      </c>
      <c r="I17" s="157">
        <v>182481</v>
      </c>
      <c r="J17" s="157">
        <v>183449</v>
      </c>
      <c r="K17" s="157">
        <v>184051</v>
      </c>
      <c r="L17" s="157">
        <v>188340</v>
      </c>
      <c r="M17" s="157">
        <v>183522</v>
      </c>
      <c r="N17" s="157">
        <v>178079</v>
      </c>
      <c r="O17" s="157">
        <v>169754</v>
      </c>
      <c r="P17" s="157">
        <v>158011</v>
      </c>
      <c r="Q17" s="157">
        <v>147684</v>
      </c>
      <c r="R17" s="414"/>
      <c r="S17" s="403"/>
    </row>
    <row r="18" spans="1:19" ht="15.75" customHeight="1" x14ac:dyDescent="0.2">
      <c r="A18" s="403"/>
      <c r="B18" s="413"/>
      <c r="C18" s="571"/>
      <c r="D18" s="461" t="s">
        <v>71</v>
      </c>
      <c r="E18" s="157">
        <v>226351</v>
      </c>
      <c r="F18" s="157">
        <v>227601</v>
      </c>
      <c r="G18" s="157">
        <v>230599</v>
      </c>
      <c r="H18" s="157">
        <v>226616</v>
      </c>
      <c r="I18" s="157">
        <v>222083</v>
      </c>
      <c r="J18" s="157">
        <v>221176</v>
      </c>
      <c r="K18" s="157">
        <v>219720</v>
      </c>
      <c r="L18" s="157">
        <v>227199</v>
      </c>
      <c r="M18" s="157">
        <v>221082</v>
      </c>
      <c r="N18" s="157">
        <v>215256</v>
      </c>
      <c r="O18" s="157">
        <v>206260</v>
      </c>
      <c r="P18" s="157">
        <v>192163</v>
      </c>
      <c r="Q18" s="157">
        <v>184711</v>
      </c>
      <c r="R18" s="414"/>
      <c r="S18" s="403"/>
    </row>
    <row r="19" spans="1:19" ht="22.5" customHeight="1" x14ac:dyDescent="0.2">
      <c r="A19" s="403"/>
      <c r="B19" s="413"/>
      <c r="C19" s="571"/>
      <c r="D19" s="461" t="s">
        <v>224</v>
      </c>
      <c r="E19" s="157">
        <v>44424</v>
      </c>
      <c r="F19" s="157">
        <v>44454</v>
      </c>
      <c r="G19" s="157">
        <v>45943</v>
      </c>
      <c r="H19" s="157">
        <v>47354</v>
      </c>
      <c r="I19" s="157">
        <v>47979</v>
      </c>
      <c r="J19" s="157">
        <v>47699</v>
      </c>
      <c r="K19" s="157">
        <v>44414</v>
      </c>
      <c r="L19" s="157">
        <v>46843</v>
      </c>
      <c r="M19" s="157">
        <v>45046</v>
      </c>
      <c r="N19" s="157">
        <v>42259</v>
      </c>
      <c r="O19" s="157">
        <v>39086</v>
      </c>
      <c r="P19" s="157">
        <v>35062</v>
      </c>
      <c r="Q19" s="157">
        <v>31533</v>
      </c>
      <c r="R19" s="414"/>
      <c r="S19" s="403"/>
    </row>
    <row r="20" spans="1:19" ht="15.75" customHeight="1" x14ac:dyDescent="0.2">
      <c r="A20" s="403"/>
      <c r="B20" s="413"/>
      <c r="C20" s="571"/>
      <c r="D20" s="461" t="s">
        <v>225</v>
      </c>
      <c r="E20" s="157">
        <v>373765</v>
      </c>
      <c r="F20" s="157">
        <v>371821</v>
      </c>
      <c r="G20" s="157">
        <v>372292</v>
      </c>
      <c r="H20" s="157">
        <v>363465</v>
      </c>
      <c r="I20" s="157">
        <v>356585</v>
      </c>
      <c r="J20" s="157">
        <v>356926</v>
      </c>
      <c r="K20" s="157">
        <v>359357</v>
      </c>
      <c r="L20" s="157">
        <v>368696</v>
      </c>
      <c r="M20" s="157">
        <v>359558</v>
      </c>
      <c r="N20" s="157">
        <v>351076</v>
      </c>
      <c r="O20" s="157">
        <v>336928</v>
      </c>
      <c r="P20" s="157">
        <v>315112</v>
      </c>
      <c r="Q20" s="157">
        <v>300862</v>
      </c>
      <c r="R20" s="414"/>
      <c r="S20" s="403"/>
    </row>
    <row r="21" spans="1:19" ht="22.5" customHeight="1" x14ac:dyDescent="0.2">
      <c r="A21" s="403"/>
      <c r="B21" s="413"/>
      <c r="C21" s="571"/>
      <c r="D21" s="461" t="s">
        <v>214</v>
      </c>
      <c r="E21" s="157">
        <v>44426</v>
      </c>
      <c r="F21" s="157">
        <v>45115</v>
      </c>
      <c r="G21" s="157">
        <v>46758</v>
      </c>
      <c r="H21" s="157">
        <v>47446</v>
      </c>
      <c r="I21" s="157">
        <v>47260</v>
      </c>
      <c r="J21" s="157">
        <v>46075</v>
      </c>
      <c r="K21" s="157">
        <v>42902</v>
      </c>
      <c r="L21" s="157">
        <v>44144</v>
      </c>
      <c r="M21" s="157">
        <v>42585</v>
      </c>
      <c r="N21" s="157">
        <v>41230</v>
      </c>
      <c r="O21" s="157">
        <v>38874</v>
      </c>
      <c r="P21" s="157">
        <v>35890</v>
      </c>
      <c r="Q21" s="157">
        <v>32903</v>
      </c>
      <c r="R21" s="414"/>
      <c r="S21" s="403"/>
    </row>
    <row r="22" spans="1:19" ht="15.75" customHeight="1" x14ac:dyDescent="0.2">
      <c r="A22" s="403"/>
      <c r="B22" s="413"/>
      <c r="C22" s="571"/>
      <c r="D22" s="461" t="s">
        <v>226</v>
      </c>
      <c r="E22" s="157">
        <v>373763</v>
      </c>
      <c r="F22" s="157">
        <v>371160</v>
      </c>
      <c r="G22" s="157">
        <v>371477</v>
      </c>
      <c r="H22" s="157">
        <v>363373</v>
      </c>
      <c r="I22" s="157">
        <v>357304</v>
      </c>
      <c r="J22" s="157">
        <v>358550</v>
      </c>
      <c r="K22" s="157">
        <v>360869</v>
      </c>
      <c r="L22" s="157">
        <v>371395</v>
      </c>
      <c r="M22" s="157">
        <v>362019</v>
      </c>
      <c r="N22" s="157">
        <v>352105</v>
      </c>
      <c r="O22" s="157">
        <v>337140</v>
      </c>
      <c r="P22" s="157">
        <v>314284</v>
      </c>
      <c r="Q22" s="157">
        <v>299492</v>
      </c>
      <c r="R22" s="414"/>
      <c r="S22" s="403"/>
    </row>
    <row r="23" spans="1:19" ht="15" customHeight="1" x14ac:dyDescent="0.2">
      <c r="A23" s="403"/>
      <c r="B23" s="413"/>
      <c r="C23" s="461"/>
      <c r="D23" s="463" t="s">
        <v>325</v>
      </c>
      <c r="E23" s="157">
        <v>16004</v>
      </c>
      <c r="F23" s="157">
        <v>16416</v>
      </c>
      <c r="G23" s="157">
        <v>15934</v>
      </c>
      <c r="H23" s="157">
        <v>15852</v>
      </c>
      <c r="I23" s="157">
        <v>16578</v>
      </c>
      <c r="J23" s="157">
        <v>16974</v>
      </c>
      <c r="K23" s="157">
        <v>17030</v>
      </c>
      <c r="L23" s="157">
        <v>17234</v>
      </c>
      <c r="M23" s="157">
        <v>16905</v>
      </c>
      <c r="N23" s="157">
        <v>17148</v>
      </c>
      <c r="O23" s="157">
        <v>16249</v>
      </c>
      <c r="P23" s="157">
        <v>14121</v>
      </c>
      <c r="Q23" s="157" t="s">
        <v>385</v>
      </c>
      <c r="R23" s="414"/>
      <c r="S23" s="403"/>
    </row>
    <row r="24" spans="1:19" ht="15" customHeight="1" x14ac:dyDescent="0.2">
      <c r="A24" s="403"/>
      <c r="B24" s="413"/>
      <c r="C24" s="200"/>
      <c r="D24" s="94" t="s">
        <v>215</v>
      </c>
      <c r="E24" s="157">
        <v>94473</v>
      </c>
      <c r="F24" s="157">
        <v>92870</v>
      </c>
      <c r="G24" s="157">
        <v>92365</v>
      </c>
      <c r="H24" s="157">
        <v>89538</v>
      </c>
      <c r="I24" s="157">
        <v>87430</v>
      </c>
      <c r="J24" s="157">
        <v>85406</v>
      </c>
      <c r="K24" s="157">
        <v>86377</v>
      </c>
      <c r="L24" s="157">
        <v>88498</v>
      </c>
      <c r="M24" s="157">
        <v>86431</v>
      </c>
      <c r="N24" s="157">
        <v>84729</v>
      </c>
      <c r="O24" s="157">
        <v>81439</v>
      </c>
      <c r="P24" s="157">
        <v>75932</v>
      </c>
      <c r="Q24" s="157" t="s">
        <v>385</v>
      </c>
      <c r="R24" s="414"/>
      <c r="S24" s="403"/>
    </row>
    <row r="25" spans="1:19" ht="15" customHeight="1" x14ac:dyDescent="0.2">
      <c r="A25" s="403"/>
      <c r="B25" s="413"/>
      <c r="C25" s="200"/>
      <c r="D25" s="94" t="s">
        <v>163</v>
      </c>
      <c r="E25" s="157">
        <v>258847</v>
      </c>
      <c r="F25" s="157">
        <v>257254</v>
      </c>
      <c r="G25" s="157">
        <v>258581</v>
      </c>
      <c r="H25" s="157">
        <v>253410</v>
      </c>
      <c r="I25" s="157">
        <v>248976</v>
      </c>
      <c r="J25" s="157">
        <v>252090</v>
      </c>
      <c r="K25" s="157">
        <v>253543</v>
      </c>
      <c r="L25" s="157">
        <v>261629</v>
      </c>
      <c r="M25" s="157">
        <v>254785</v>
      </c>
      <c r="N25" s="157">
        <v>246469</v>
      </c>
      <c r="O25" s="157">
        <v>235906</v>
      </c>
      <c r="P25" s="157">
        <v>221120</v>
      </c>
      <c r="Q25" s="157" t="s">
        <v>385</v>
      </c>
      <c r="R25" s="414"/>
      <c r="S25" s="403"/>
    </row>
    <row r="26" spans="1:19" ht="15" customHeight="1" x14ac:dyDescent="0.2">
      <c r="A26" s="403"/>
      <c r="B26" s="413"/>
      <c r="C26" s="200"/>
      <c r="D26" s="94" t="s">
        <v>216</v>
      </c>
      <c r="E26" s="157">
        <v>4439</v>
      </c>
      <c r="F26" s="157">
        <v>4620</v>
      </c>
      <c r="G26" s="157">
        <v>4597</v>
      </c>
      <c r="H26" s="157">
        <v>4573</v>
      </c>
      <c r="I26" s="157">
        <v>4320</v>
      </c>
      <c r="J26" s="157">
        <v>4080</v>
      </c>
      <c r="K26" s="157">
        <v>3919</v>
      </c>
      <c r="L26" s="157">
        <v>4034</v>
      </c>
      <c r="M26" s="157">
        <v>3898</v>
      </c>
      <c r="N26" s="157">
        <v>3759</v>
      </c>
      <c r="O26" s="157">
        <v>3546</v>
      </c>
      <c r="P26" s="157">
        <v>3111</v>
      </c>
      <c r="Q26" s="157" t="s">
        <v>385</v>
      </c>
      <c r="R26" s="414"/>
      <c r="S26" s="403"/>
    </row>
    <row r="27" spans="1:19" ht="22.5" customHeight="1" x14ac:dyDescent="0.2">
      <c r="A27" s="403"/>
      <c r="B27" s="413"/>
      <c r="C27" s="571"/>
      <c r="D27" s="461" t="s">
        <v>227</v>
      </c>
      <c r="E27" s="157">
        <v>205256</v>
      </c>
      <c r="F27" s="157">
        <v>204613</v>
      </c>
      <c r="G27" s="157">
        <v>208638</v>
      </c>
      <c r="H27" s="157">
        <v>205494</v>
      </c>
      <c r="I27" s="157">
        <v>204695</v>
      </c>
      <c r="J27" s="157">
        <v>210166</v>
      </c>
      <c r="K27" s="157">
        <v>210775</v>
      </c>
      <c r="L27" s="157">
        <v>220623</v>
      </c>
      <c r="M27" s="157">
        <v>214583</v>
      </c>
      <c r="N27" s="157">
        <v>204962</v>
      </c>
      <c r="O27" s="157">
        <v>193292</v>
      </c>
      <c r="P27" s="157">
        <v>177722</v>
      </c>
      <c r="Q27" s="157">
        <v>169645</v>
      </c>
      <c r="R27" s="414"/>
      <c r="S27" s="403"/>
    </row>
    <row r="28" spans="1:19" ht="15.75" customHeight="1" x14ac:dyDescent="0.2">
      <c r="A28" s="403"/>
      <c r="B28" s="413"/>
      <c r="C28" s="571"/>
      <c r="D28" s="461" t="s">
        <v>228</v>
      </c>
      <c r="E28" s="157">
        <v>212933</v>
      </c>
      <c r="F28" s="157">
        <v>211662</v>
      </c>
      <c r="G28" s="157">
        <v>209597</v>
      </c>
      <c r="H28" s="157">
        <v>205325</v>
      </c>
      <c r="I28" s="157">
        <v>199869</v>
      </c>
      <c r="J28" s="157">
        <v>194459</v>
      </c>
      <c r="K28" s="157">
        <v>192996</v>
      </c>
      <c r="L28" s="157">
        <v>194916</v>
      </c>
      <c r="M28" s="157">
        <v>190021</v>
      </c>
      <c r="N28" s="157">
        <v>188373</v>
      </c>
      <c r="O28" s="157">
        <v>182722</v>
      </c>
      <c r="P28" s="157">
        <v>172452</v>
      </c>
      <c r="Q28" s="157">
        <v>162750</v>
      </c>
      <c r="R28" s="414"/>
      <c r="S28" s="403"/>
    </row>
    <row r="29" spans="1:19" ht="22.5" customHeight="1" x14ac:dyDescent="0.2">
      <c r="A29" s="403"/>
      <c r="B29" s="413"/>
      <c r="C29" s="571"/>
      <c r="D29" s="461" t="s">
        <v>229</v>
      </c>
      <c r="E29" s="157">
        <v>27129</v>
      </c>
      <c r="F29" s="157">
        <v>27126</v>
      </c>
      <c r="G29" s="157">
        <v>26829</v>
      </c>
      <c r="H29" s="157">
        <v>26290</v>
      </c>
      <c r="I29" s="157">
        <v>25993</v>
      </c>
      <c r="J29" s="157">
        <v>25928</v>
      </c>
      <c r="K29" s="157">
        <v>25902</v>
      </c>
      <c r="L29" s="157">
        <v>26221</v>
      </c>
      <c r="M29" s="157">
        <v>26042</v>
      </c>
      <c r="N29" s="157">
        <v>25897</v>
      </c>
      <c r="O29" s="157">
        <v>25541</v>
      </c>
      <c r="P29" s="157">
        <v>24555</v>
      </c>
      <c r="Q29" s="157">
        <v>23781</v>
      </c>
      <c r="R29" s="414"/>
      <c r="S29" s="403"/>
    </row>
    <row r="30" spans="1:19" ht="15.75" customHeight="1" x14ac:dyDescent="0.2">
      <c r="A30" s="403"/>
      <c r="B30" s="413"/>
      <c r="C30" s="571"/>
      <c r="D30" s="461" t="s">
        <v>230</v>
      </c>
      <c r="E30" s="157">
        <v>84845</v>
      </c>
      <c r="F30" s="157">
        <v>84112</v>
      </c>
      <c r="G30" s="157">
        <v>82746</v>
      </c>
      <c r="H30" s="157">
        <v>79313</v>
      </c>
      <c r="I30" s="157">
        <v>77989</v>
      </c>
      <c r="J30" s="157">
        <v>76932</v>
      </c>
      <c r="K30" s="157">
        <v>77624</v>
      </c>
      <c r="L30" s="157">
        <v>78121</v>
      </c>
      <c r="M30" s="157">
        <v>76485</v>
      </c>
      <c r="N30" s="157">
        <v>75687</v>
      </c>
      <c r="O30" s="157">
        <v>73048</v>
      </c>
      <c r="P30" s="157">
        <v>68068</v>
      </c>
      <c r="Q30" s="157">
        <v>65244</v>
      </c>
      <c r="R30" s="414"/>
      <c r="S30" s="403"/>
    </row>
    <row r="31" spans="1:19" ht="15.75" customHeight="1" x14ac:dyDescent="0.2">
      <c r="A31" s="403"/>
      <c r="B31" s="413"/>
      <c r="C31" s="571"/>
      <c r="D31" s="461" t="s">
        <v>231</v>
      </c>
      <c r="E31" s="157">
        <v>66317</v>
      </c>
      <c r="F31" s="157">
        <v>64972</v>
      </c>
      <c r="G31" s="157">
        <v>64436</v>
      </c>
      <c r="H31" s="157">
        <v>61896</v>
      </c>
      <c r="I31" s="157">
        <v>60600</v>
      </c>
      <c r="J31" s="157">
        <v>59658</v>
      </c>
      <c r="K31" s="157">
        <v>60668</v>
      </c>
      <c r="L31" s="157">
        <v>62572</v>
      </c>
      <c r="M31" s="157">
        <v>61130</v>
      </c>
      <c r="N31" s="157">
        <v>60057</v>
      </c>
      <c r="O31" s="157">
        <v>57374</v>
      </c>
      <c r="P31" s="157">
        <v>53989</v>
      </c>
      <c r="Q31" s="157">
        <v>51459</v>
      </c>
      <c r="R31" s="414"/>
      <c r="S31" s="403"/>
    </row>
    <row r="32" spans="1:19" ht="15.75" customHeight="1" x14ac:dyDescent="0.2">
      <c r="A32" s="403"/>
      <c r="B32" s="413"/>
      <c r="C32" s="571"/>
      <c r="D32" s="461" t="s">
        <v>232</v>
      </c>
      <c r="E32" s="157">
        <v>80928</v>
      </c>
      <c r="F32" s="157">
        <v>79444</v>
      </c>
      <c r="G32" s="157">
        <v>79442</v>
      </c>
      <c r="H32" s="157">
        <v>76605</v>
      </c>
      <c r="I32" s="157">
        <v>76069</v>
      </c>
      <c r="J32" s="157">
        <v>77482</v>
      </c>
      <c r="K32" s="157">
        <v>78501</v>
      </c>
      <c r="L32" s="157">
        <v>81304</v>
      </c>
      <c r="M32" s="157">
        <v>78713</v>
      </c>
      <c r="N32" s="157">
        <v>76301</v>
      </c>
      <c r="O32" s="157">
        <v>72776</v>
      </c>
      <c r="P32" s="157">
        <v>67458</v>
      </c>
      <c r="Q32" s="157">
        <v>64766</v>
      </c>
      <c r="R32" s="414"/>
      <c r="S32" s="403"/>
    </row>
    <row r="33" spans="1:19" ht="15.75" customHeight="1" x14ac:dyDescent="0.2">
      <c r="A33" s="403"/>
      <c r="B33" s="413"/>
      <c r="C33" s="571"/>
      <c r="D33" s="461" t="s">
        <v>233</v>
      </c>
      <c r="E33" s="157">
        <v>103367</v>
      </c>
      <c r="F33" s="157">
        <v>102705</v>
      </c>
      <c r="G33" s="157">
        <v>104230</v>
      </c>
      <c r="H33" s="157">
        <v>103983</v>
      </c>
      <c r="I33" s="157">
        <v>104573</v>
      </c>
      <c r="J33" s="157">
        <v>106398</v>
      </c>
      <c r="K33" s="157">
        <v>105070</v>
      </c>
      <c r="L33" s="157">
        <v>109756</v>
      </c>
      <c r="M33" s="157">
        <v>106585</v>
      </c>
      <c r="N33" s="157">
        <v>101470</v>
      </c>
      <c r="O33" s="157">
        <v>96325</v>
      </c>
      <c r="P33" s="157">
        <v>89374</v>
      </c>
      <c r="Q33" s="157">
        <v>84197</v>
      </c>
      <c r="R33" s="414"/>
      <c r="S33" s="403"/>
    </row>
    <row r="34" spans="1:19" ht="15.75" customHeight="1" x14ac:dyDescent="0.2">
      <c r="A34" s="403"/>
      <c r="B34" s="413"/>
      <c r="C34" s="571"/>
      <c r="D34" s="461" t="s">
        <v>234</v>
      </c>
      <c r="E34" s="157">
        <v>55603</v>
      </c>
      <c r="F34" s="157">
        <v>57916</v>
      </c>
      <c r="G34" s="157">
        <v>60552</v>
      </c>
      <c r="H34" s="157">
        <v>62732</v>
      </c>
      <c r="I34" s="157">
        <v>59340</v>
      </c>
      <c r="J34" s="157">
        <v>58227</v>
      </c>
      <c r="K34" s="157">
        <v>56006</v>
      </c>
      <c r="L34" s="157">
        <v>57565</v>
      </c>
      <c r="M34" s="157">
        <v>55649</v>
      </c>
      <c r="N34" s="157">
        <v>53923</v>
      </c>
      <c r="O34" s="157">
        <v>50950</v>
      </c>
      <c r="P34" s="157">
        <v>46730</v>
      </c>
      <c r="Q34" s="157">
        <v>42948</v>
      </c>
      <c r="R34" s="414"/>
      <c r="S34" s="403"/>
    </row>
    <row r="35" spans="1:19" ht="22.5" customHeight="1" x14ac:dyDescent="0.2">
      <c r="A35" s="403"/>
      <c r="B35" s="413"/>
      <c r="C35" s="571"/>
      <c r="D35" s="461" t="s">
        <v>187</v>
      </c>
      <c r="E35" s="157">
        <v>176798</v>
      </c>
      <c r="F35" s="157">
        <v>177206</v>
      </c>
      <c r="G35" s="157">
        <v>180525</v>
      </c>
      <c r="H35" s="157">
        <v>176992</v>
      </c>
      <c r="I35" s="157">
        <v>173654</v>
      </c>
      <c r="J35" s="157">
        <v>171196</v>
      </c>
      <c r="K35" s="157">
        <v>169228</v>
      </c>
      <c r="L35" s="157">
        <v>172949</v>
      </c>
      <c r="M35" s="157">
        <v>167091</v>
      </c>
      <c r="N35" s="157">
        <v>164242</v>
      </c>
      <c r="O35" s="157">
        <v>158432</v>
      </c>
      <c r="P35" s="157">
        <v>147254</v>
      </c>
      <c r="Q35" s="157">
        <v>139288</v>
      </c>
      <c r="R35" s="414"/>
      <c r="S35" s="403"/>
    </row>
    <row r="36" spans="1:19" ht="15.75" customHeight="1" x14ac:dyDescent="0.2">
      <c r="A36" s="403"/>
      <c r="B36" s="413"/>
      <c r="C36" s="571"/>
      <c r="D36" s="461" t="s">
        <v>188</v>
      </c>
      <c r="E36" s="157">
        <v>72947</v>
      </c>
      <c r="F36" s="157">
        <v>73807</v>
      </c>
      <c r="G36" s="157">
        <v>73327</v>
      </c>
      <c r="H36" s="157">
        <v>71881</v>
      </c>
      <c r="I36" s="157">
        <v>69867</v>
      </c>
      <c r="J36" s="157">
        <v>68728</v>
      </c>
      <c r="K36" s="157">
        <v>68414</v>
      </c>
      <c r="L36" s="157">
        <v>70568</v>
      </c>
      <c r="M36" s="157">
        <v>68562</v>
      </c>
      <c r="N36" s="157">
        <v>66338</v>
      </c>
      <c r="O36" s="157">
        <v>64896</v>
      </c>
      <c r="P36" s="157">
        <v>60609</v>
      </c>
      <c r="Q36" s="157" t="s">
        <v>385</v>
      </c>
      <c r="R36" s="414"/>
      <c r="S36" s="403"/>
    </row>
    <row r="37" spans="1:19" ht="15.75" customHeight="1" x14ac:dyDescent="0.2">
      <c r="A37" s="403"/>
      <c r="B37" s="413"/>
      <c r="C37" s="571"/>
      <c r="D37" s="461" t="s">
        <v>59</v>
      </c>
      <c r="E37" s="157">
        <v>104851</v>
      </c>
      <c r="F37" s="157">
        <v>102414</v>
      </c>
      <c r="G37" s="157">
        <v>102176</v>
      </c>
      <c r="H37" s="157">
        <v>99368</v>
      </c>
      <c r="I37" s="157">
        <v>96180</v>
      </c>
      <c r="J37" s="157">
        <v>94237</v>
      </c>
      <c r="K37" s="157">
        <v>93666</v>
      </c>
      <c r="L37" s="157">
        <v>97528</v>
      </c>
      <c r="M37" s="157">
        <v>96706</v>
      </c>
      <c r="N37" s="157">
        <v>95143</v>
      </c>
      <c r="O37" s="157">
        <v>90486</v>
      </c>
      <c r="P37" s="157">
        <v>86208</v>
      </c>
      <c r="Q37" s="157" t="s">
        <v>385</v>
      </c>
      <c r="R37" s="414"/>
      <c r="S37" s="403"/>
    </row>
    <row r="38" spans="1:19" ht="15.75" customHeight="1" x14ac:dyDescent="0.2">
      <c r="A38" s="403"/>
      <c r="B38" s="413"/>
      <c r="C38" s="571"/>
      <c r="D38" s="461" t="s">
        <v>190</v>
      </c>
      <c r="E38" s="157">
        <v>26594</v>
      </c>
      <c r="F38" s="157">
        <v>26933</v>
      </c>
      <c r="G38" s="157">
        <v>26933</v>
      </c>
      <c r="H38" s="157">
        <v>26593</v>
      </c>
      <c r="I38" s="157">
        <v>27219</v>
      </c>
      <c r="J38" s="157">
        <v>26282</v>
      </c>
      <c r="K38" s="157">
        <v>25877</v>
      </c>
      <c r="L38" s="157">
        <v>26736</v>
      </c>
      <c r="M38" s="157">
        <v>26463</v>
      </c>
      <c r="N38" s="157">
        <v>26219</v>
      </c>
      <c r="O38" s="157">
        <v>24260</v>
      </c>
      <c r="P38" s="157">
        <v>21821</v>
      </c>
      <c r="Q38" s="157" t="s">
        <v>385</v>
      </c>
      <c r="R38" s="414"/>
      <c r="S38" s="403"/>
    </row>
    <row r="39" spans="1:19" ht="15.75" customHeight="1" x14ac:dyDescent="0.2">
      <c r="A39" s="403"/>
      <c r="B39" s="413"/>
      <c r="C39" s="571"/>
      <c r="D39" s="461" t="s">
        <v>191</v>
      </c>
      <c r="E39" s="157">
        <v>10351</v>
      </c>
      <c r="F39" s="157">
        <v>9675</v>
      </c>
      <c r="G39" s="157">
        <v>9221</v>
      </c>
      <c r="H39" s="157">
        <v>10175</v>
      </c>
      <c r="I39" s="157">
        <v>11866</v>
      </c>
      <c r="J39" s="157">
        <v>18427</v>
      </c>
      <c r="K39" s="157">
        <v>20606</v>
      </c>
      <c r="L39" s="157">
        <v>21799</v>
      </c>
      <c r="M39" s="157">
        <v>19852</v>
      </c>
      <c r="N39" s="157">
        <v>15516</v>
      </c>
      <c r="O39" s="157">
        <v>12135</v>
      </c>
      <c r="P39" s="157">
        <v>9268</v>
      </c>
      <c r="Q39" s="157">
        <v>7798</v>
      </c>
      <c r="R39" s="414"/>
      <c r="S39" s="403"/>
    </row>
    <row r="40" spans="1:19" ht="15.75" customHeight="1" x14ac:dyDescent="0.2">
      <c r="A40" s="403"/>
      <c r="B40" s="413"/>
      <c r="C40" s="571"/>
      <c r="D40" s="461" t="s">
        <v>130</v>
      </c>
      <c r="E40" s="157">
        <v>8967</v>
      </c>
      <c r="F40" s="157">
        <v>8898</v>
      </c>
      <c r="G40" s="157">
        <v>8779</v>
      </c>
      <c r="H40" s="157">
        <v>8704</v>
      </c>
      <c r="I40" s="157">
        <v>8677</v>
      </c>
      <c r="J40" s="157">
        <v>8663</v>
      </c>
      <c r="K40" s="157">
        <v>8656</v>
      </c>
      <c r="L40" s="157">
        <v>8648</v>
      </c>
      <c r="M40" s="157">
        <v>8630</v>
      </c>
      <c r="N40" s="157">
        <v>8612</v>
      </c>
      <c r="O40" s="157">
        <v>8588</v>
      </c>
      <c r="P40" s="157">
        <v>8344</v>
      </c>
      <c r="Q40" s="157">
        <v>8010</v>
      </c>
      <c r="R40" s="414"/>
      <c r="S40" s="403"/>
    </row>
    <row r="41" spans="1:19" ht="15.75" customHeight="1" x14ac:dyDescent="0.2">
      <c r="A41" s="403"/>
      <c r="B41" s="413"/>
      <c r="C41" s="571"/>
      <c r="D41" s="461" t="s">
        <v>131</v>
      </c>
      <c r="E41" s="157">
        <v>17681</v>
      </c>
      <c r="F41" s="157">
        <v>17342</v>
      </c>
      <c r="G41" s="157">
        <v>17274</v>
      </c>
      <c r="H41" s="157">
        <v>17106</v>
      </c>
      <c r="I41" s="157">
        <v>17101</v>
      </c>
      <c r="J41" s="157">
        <v>17092</v>
      </c>
      <c r="K41" s="157">
        <v>17324</v>
      </c>
      <c r="L41" s="157">
        <v>17311</v>
      </c>
      <c r="M41" s="157">
        <v>17300</v>
      </c>
      <c r="N41" s="157">
        <v>17265</v>
      </c>
      <c r="O41" s="157">
        <v>17217</v>
      </c>
      <c r="P41" s="157">
        <v>16670</v>
      </c>
      <c r="Q41" s="157">
        <v>16140</v>
      </c>
      <c r="R41" s="414"/>
      <c r="S41" s="403"/>
    </row>
    <row r="42" spans="1:19" s="616" customFormat="1" ht="22.5" customHeight="1" x14ac:dyDescent="0.2">
      <c r="A42" s="617"/>
      <c r="B42" s="618"/>
      <c r="C42" s="718" t="s">
        <v>288</v>
      </c>
      <c r="D42" s="718"/>
      <c r="E42" s="400"/>
      <c r="F42" s="400"/>
      <c r="G42" s="400"/>
      <c r="H42" s="400"/>
      <c r="I42" s="400"/>
      <c r="J42" s="400"/>
      <c r="K42" s="400"/>
      <c r="L42" s="400"/>
      <c r="M42" s="400"/>
      <c r="N42" s="400"/>
      <c r="O42" s="400"/>
      <c r="P42" s="400"/>
      <c r="Q42" s="400"/>
      <c r="R42" s="619"/>
      <c r="S42" s="617"/>
    </row>
    <row r="43" spans="1:19" ht="15.75" customHeight="1" x14ac:dyDescent="0.2">
      <c r="A43" s="403"/>
      <c r="B43" s="413"/>
      <c r="C43" s="571"/>
      <c r="D43" s="717" t="s">
        <v>590</v>
      </c>
      <c r="E43" s="148">
        <v>42422</v>
      </c>
      <c r="F43" s="148">
        <v>41748</v>
      </c>
      <c r="G43" s="148">
        <v>41430</v>
      </c>
      <c r="H43" s="148">
        <v>40521</v>
      </c>
      <c r="I43" s="148">
        <v>40326</v>
      </c>
      <c r="J43" s="148">
        <v>41226</v>
      </c>
      <c r="K43" s="148">
        <v>41371</v>
      </c>
      <c r="L43" s="148">
        <v>42566</v>
      </c>
      <c r="M43" s="148">
        <v>41329</v>
      </c>
      <c r="N43" s="148">
        <v>40193</v>
      </c>
      <c r="O43" s="148">
        <v>40193</v>
      </c>
      <c r="P43" s="148">
        <v>36494</v>
      </c>
      <c r="Q43" s="157" t="s">
        <v>385</v>
      </c>
      <c r="R43" s="414"/>
      <c r="S43" s="403"/>
    </row>
    <row r="44" spans="1:19" s="616" customFormat="1" ht="15.75" customHeight="1" x14ac:dyDescent="0.2">
      <c r="A44" s="617"/>
      <c r="B44" s="618"/>
      <c r="C44" s="620"/>
      <c r="D44" s="717" t="s">
        <v>588</v>
      </c>
      <c r="E44" s="148">
        <v>41610</v>
      </c>
      <c r="F44" s="148">
        <v>40779</v>
      </c>
      <c r="G44" s="148">
        <v>40954</v>
      </c>
      <c r="H44" s="148">
        <v>40555</v>
      </c>
      <c r="I44" s="148">
        <v>40429</v>
      </c>
      <c r="J44" s="148">
        <v>39957</v>
      </c>
      <c r="K44" s="148">
        <v>39037</v>
      </c>
      <c r="L44" s="148">
        <v>41159</v>
      </c>
      <c r="M44" s="148">
        <v>40450</v>
      </c>
      <c r="N44" s="148">
        <v>39488</v>
      </c>
      <c r="O44" s="148">
        <v>39488</v>
      </c>
      <c r="P44" s="148">
        <v>35544</v>
      </c>
      <c r="Q44" s="157" t="s">
        <v>385</v>
      </c>
      <c r="R44" s="619"/>
      <c r="S44" s="617"/>
    </row>
    <row r="45" spans="1:19" ht="15.75" customHeight="1" x14ac:dyDescent="0.2">
      <c r="A45" s="403"/>
      <c r="B45" s="416"/>
      <c r="C45" s="571"/>
      <c r="D45" s="717" t="s">
        <v>589</v>
      </c>
      <c r="E45" s="148">
        <v>36721</v>
      </c>
      <c r="F45" s="148">
        <v>36094</v>
      </c>
      <c r="G45" s="148">
        <v>35535</v>
      </c>
      <c r="H45" s="148">
        <v>34461</v>
      </c>
      <c r="I45" s="148">
        <v>33683</v>
      </c>
      <c r="J45" s="148">
        <v>33023</v>
      </c>
      <c r="K45" s="148">
        <v>33449</v>
      </c>
      <c r="L45" s="148">
        <v>34532</v>
      </c>
      <c r="M45" s="148">
        <v>33864</v>
      </c>
      <c r="N45" s="148">
        <v>33319</v>
      </c>
      <c r="O45" s="148">
        <v>33319</v>
      </c>
      <c r="P45" s="148">
        <v>30578</v>
      </c>
      <c r="Q45" s="157" t="s">
        <v>385</v>
      </c>
      <c r="R45" s="414"/>
      <c r="S45" s="403"/>
    </row>
    <row r="46" spans="1:19" ht="15.75" customHeight="1" x14ac:dyDescent="0.2">
      <c r="A46" s="403"/>
      <c r="B46" s="413"/>
      <c r="C46" s="571"/>
      <c r="D46" s="717" t="s">
        <v>592</v>
      </c>
      <c r="E46" s="148">
        <v>22400</v>
      </c>
      <c r="F46" s="148">
        <v>22287</v>
      </c>
      <c r="G46" s="148">
        <v>32272</v>
      </c>
      <c r="H46" s="148">
        <v>25036</v>
      </c>
      <c r="I46" s="148">
        <v>24645</v>
      </c>
      <c r="J46" s="148">
        <v>24388</v>
      </c>
      <c r="K46" s="148">
        <v>24132</v>
      </c>
      <c r="L46" s="148">
        <v>25013</v>
      </c>
      <c r="M46" s="148">
        <v>24483</v>
      </c>
      <c r="N46" s="148">
        <v>23842</v>
      </c>
      <c r="O46" s="148">
        <v>23842</v>
      </c>
      <c r="P46" s="148">
        <v>21541</v>
      </c>
      <c r="Q46" s="157" t="s">
        <v>385</v>
      </c>
      <c r="R46" s="414"/>
      <c r="S46" s="403"/>
    </row>
    <row r="47" spans="1:19" ht="15.75" customHeight="1" x14ac:dyDescent="0.2">
      <c r="A47" s="403"/>
      <c r="B47" s="413"/>
      <c r="C47" s="571"/>
      <c r="D47" s="717" t="s">
        <v>593</v>
      </c>
      <c r="E47" s="148">
        <v>23835</v>
      </c>
      <c r="F47" s="148">
        <v>23425</v>
      </c>
      <c r="G47" s="148">
        <v>22882</v>
      </c>
      <c r="H47" s="148">
        <v>21694</v>
      </c>
      <c r="I47" s="148">
        <v>20795</v>
      </c>
      <c r="J47" s="148">
        <v>20287</v>
      </c>
      <c r="K47" s="148">
        <v>21132</v>
      </c>
      <c r="L47" s="148">
        <v>20986</v>
      </c>
      <c r="M47" s="148">
        <v>20353</v>
      </c>
      <c r="N47" s="148">
        <v>19760</v>
      </c>
      <c r="O47" s="148">
        <v>19760</v>
      </c>
      <c r="P47" s="148">
        <v>17553</v>
      </c>
      <c r="Q47" s="157" t="s">
        <v>385</v>
      </c>
      <c r="R47" s="414"/>
      <c r="S47" s="403"/>
    </row>
    <row r="48" spans="1:19" s="417" customFormat="1" ht="22.5" customHeight="1" x14ac:dyDescent="0.2">
      <c r="A48" s="415"/>
      <c r="B48" s="416"/>
      <c r="C48" s="1491" t="s">
        <v>236</v>
      </c>
      <c r="D48" s="1492"/>
      <c r="E48" s="1492"/>
      <c r="F48" s="1492"/>
      <c r="G48" s="1492"/>
      <c r="H48" s="1492"/>
      <c r="I48" s="1492"/>
      <c r="J48" s="1492"/>
      <c r="K48" s="1492"/>
      <c r="L48" s="1492"/>
      <c r="M48" s="1492"/>
      <c r="N48" s="1492"/>
      <c r="O48" s="1492"/>
      <c r="P48" s="1492"/>
      <c r="Q48" s="1492"/>
      <c r="R48" s="442"/>
      <c r="S48" s="415"/>
    </row>
    <row r="49" spans="1:19" s="417" customFormat="1" ht="10.5" customHeight="1" x14ac:dyDescent="0.2">
      <c r="A49" s="415"/>
      <c r="B49" s="416"/>
      <c r="C49" s="1493" t="s">
        <v>386</v>
      </c>
      <c r="D49" s="1493"/>
      <c r="E49" s="1493"/>
      <c r="F49" s="1493"/>
      <c r="G49" s="1493"/>
      <c r="H49" s="1493"/>
      <c r="I49" s="1493"/>
      <c r="J49" s="1493"/>
      <c r="K49" s="1493"/>
      <c r="L49" s="1493"/>
      <c r="M49" s="1493"/>
      <c r="N49" s="1493"/>
      <c r="O49" s="1493"/>
      <c r="P49" s="1493"/>
      <c r="Q49" s="1493"/>
      <c r="R49" s="442"/>
      <c r="S49" s="415"/>
    </row>
    <row r="50" spans="1:19" s="417" customFormat="1" ht="13.5" customHeight="1" x14ac:dyDescent="0.15">
      <c r="A50" s="415"/>
      <c r="B50" s="416"/>
      <c r="C50" s="445" t="s">
        <v>427</v>
      </c>
      <c r="D50" s="621"/>
      <c r="E50" s="622"/>
      <c r="F50" s="416"/>
      <c r="G50" s="622"/>
      <c r="H50" s="621"/>
      <c r="I50" s="622"/>
      <c r="J50" s="849"/>
      <c r="K50" s="551"/>
      <c r="L50" s="621"/>
      <c r="M50" s="621"/>
      <c r="N50" s="621"/>
      <c r="O50" s="621"/>
      <c r="P50" s="621"/>
      <c r="Q50" s="621"/>
      <c r="R50" s="442"/>
      <c r="S50" s="415"/>
    </row>
    <row r="51" spans="1:19" x14ac:dyDescent="0.2">
      <c r="A51" s="403"/>
      <c r="B51" s="413"/>
      <c r="C51" s="413"/>
      <c r="D51" s="413"/>
      <c r="E51" s="413"/>
      <c r="F51" s="413"/>
      <c r="G51" s="413"/>
      <c r="H51" s="465"/>
      <c r="I51" s="465"/>
      <c r="J51" s="465"/>
      <c r="K51" s="465"/>
      <c r="L51" s="693"/>
      <c r="M51" s="413"/>
      <c r="N51" s="1494">
        <v>43282</v>
      </c>
      <c r="O51" s="1494"/>
      <c r="P51" s="1494"/>
      <c r="Q51" s="1494"/>
      <c r="R51" s="623">
        <v>11</v>
      </c>
      <c r="S51" s="403"/>
    </row>
    <row r="52" spans="1:19"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K6"/>
    <mergeCell ref="L6:Q6"/>
  </mergeCells>
  <conditionalFormatting sqref="Q7">
    <cfRule type="cellIs" dxfId="15" priority="2" operator="equal">
      <formula>"jan."</formula>
    </cfRule>
  </conditionalFormatting>
  <conditionalFormatting sqref="E7:P7">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2018-08-13T14:01:53Z</cp:lastPrinted>
  <dcterms:created xsi:type="dcterms:W3CDTF">2004-03-02T09:49:36Z</dcterms:created>
  <dcterms:modified xsi:type="dcterms:W3CDTF">2018-08-13T14:04:27Z</dcterms:modified>
</cp:coreProperties>
</file>